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Override PartName="/xl/persons/person.xml" ContentType="application/vnd.ms-excel.person+xml"/>
  <Override PartName="/xl/persons/person3.xml" ContentType="application/vnd.ms-excel.person+xml"/>
  <Override PartName="/xl/persons/person2.xml" ContentType="application/vnd.ms-excel.person+xml"/>
  <Override PartName="/xl/persons/person1.xml" ContentType="application/vnd.ms-excel.person+xml"/>
  <Override PartName="/xl/persons/person4.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b41ae4be459108e6/CONSC/2024 Away Meets/2024 10 Oct NASL 24-25/NASL EM R2/"/>
    </mc:Choice>
  </mc:AlternateContent>
  <xr:revisionPtr revIDLastSave="24" documentId="8_{C5F4938F-873E-4055-A8E9-046441DAA878}" xr6:coauthVersionLast="47" xr6:coauthVersionMax="47" xr10:uidLastSave="{F872D528-7848-484A-9AE8-0D76140C0F7F}"/>
  <bookViews>
    <workbookView xWindow="-110" yWindow="-110" windowWidth="22620" windowHeight="13500" activeTab="2" xr2:uid="{10584C35-D0AF-488B-9AA0-77277A062EC5}"/>
  </bookViews>
  <sheets>
    <sheet name="Round 1" sheetId="1" r:id="rId1"/>
    <sheet name="Round 2" sheetId="3" r:id="rId2"/>
    <sheet name="Round 3" sheetId="4"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51" i="4" l="1"/>
  <c r="H51" i="4"/>
  <c r="N50" i="4"/>
  <c r="H50" i="4"/>
  <c r="N49" i="4"/>
  <c r="H49" i="4"/>
  <c r="N48" i="4"/>
  <c r="H48" i="4"/>
  <c r="N47" i="4"/>
  <c r="H47" i="4"/>
  <c r="N46" i="4"/>
  <c r="H46" i="4"/>
  <c r="N45" i="4"/>
  <c r="H45" i="4"/>
  <c r="N44" i="4"/>
  <c r="H44" i="4"/>
  <c r="N43" i="4"/>
  <c r="H43" i="4"/>
  <c r="N42" i="4"/>
  <c r="H42" i="4"/>
  <c r="N41" i="4"/>
  <c r="H41" i="4"/>
  <c r="N40" i="4"/>
  <c r="H40" i="4"/>
  <c r="N39" i="4"/>
  <c r="H39" i="4"/>
  <c r="N38" i="4"/>
  <c r="H38" i="4"/>
  <c r="N37" i="4"/>
  <c r="H37" i="4"/>
  <c r="N36" i="4"/>
  <c r="H36" i="4"/>
  <c r="N35" i="4"/>
  <c r="H35" i="4"/>
  <c r="N34" i="4"/>
  <c r="H34" i="4"/>
  <c r="N33" i="4"/>
  <c r="H33" i="4"/>
  <c r="N32" i="4"/>
  <c r="H32" i="4"/>
  <c r="C19" i="3"/>
  <c r="C16" i="3"/>
  <c r="C15" i="3"/>
  <c r="C14" i="3"/>
  <c r="C17" i="3"/>
  <c r="C18" i="3"/>
  <c r="N51" i="3" l="1"/>
  <c r="H51" i="3"/>
  <c r="N49" i="3"/>
  <c r="H49" i="3"/>
  <c r="N48" i="3"/>
  <c r="H48" i="3"/>
  <c r="N50" i="3"/>
  <c r="H50" i="3"/>
  <c r="N46" i="3"/>
  <c r="H46" i="3"/>
  <c r="N45" i="3"/>
  <c r="H45" i="3"/>
  <c r="N44" i="3"/>
  <c r="H44" i="3"/>
  <c r="N47" i="3"/>
  <c r="H47" i="3"/>
  <c r="N43" i="3"/>
  <c r="H43" i="3"/>
  <c r="N42" i="3"/>
  <c r="H42" i="3"/>
  <c r="N40" i="3"/>
  <c r="H40" i="3"/>
  <c r="N41" i="3"/>
  <c r="H41" i="3"/>
  <c r="N39" i="3"/>
  <c r="H39" i="3"/>
  <c r="N37" i="3"/>
  <c r="H37" i="3"/>
  <c r="N38" i="3"/>
  <c r="H38" i="3"/>
  <c r="N36" i="3"/>
  <c r="H36" i="3"/>
  <c r="N34" i="3"/>
  <c r="H34" i="3"/>
  <c r="N33" i="3"/>
  <c r="H33" i="3"/>
  <c r="N35" i="3"/>
  <c r="H35" i="3"/>
  <c r="N32" i="3"/>
  <c r="H32" i="3"/>
  <c r="N51" i="1"/>
  <c r="H51" i="1"/>
  <c r="N50" i="1"/>
  <c r="H50" i="1"/>
  <c r="N49" i="1"/>
  <c r="H49" i="1"/>
  <c r="N48" i="1"/>
  <c r="H48" i="1"/>
  <c r="N46" i="1"/>
  <c r="H46" i="1"/>
  <c r="N47" i="1"/>
  <c r="H47" i="1"/>
  <c r="N45" i="1"/>
  <c r="H45" i="1"/>
  <c r="N44" i="1"/>
  <c r="H44" i="1"/>
  <c r="N43" i="1"/>
  <c r="H43" i="1"/>
  <c r="N40" i="1"/>
  <c r="H40" i="1"/>
  <c r="N42" i="1"/>
  <c r="H42" i="1"/>
  <c r="N41" i="1"/>
  <c r="H41" i="1"/>
  <c r="N39" i="1"/>
  <c r="H39" i="1"/>
  <c r="N38" i="1"/>
  <c r="H38" i="1"/>
  <c r="N37" i="1"/>
  <c r="H37" i="1"/>
  <c r="N36" i="1"/>
  <c r="H36" i="1"/>
  <c r="N35" i="1"/>
  <c r="H35" i="1"/>
  <c r="N34" i="1"/>
  <c r="H34" i="1"/>
  <c r="N33" i="1"/>
  <c r="H33" i="1"/>
  <c r="N32" i="1"/>
  <c r="H32" i="1"/>
  <c r="D19" i="1"/>
  <c r="D18" i="1"/>
  <c r="D17" i="1"/>
  <c r="D16" i="1"/>
  <c r="D15" i="1"/>
  <c r="D14" i="1"/>
  <c r="K9" i="1"/>
  <c r="K8" i="1"/>
  <c r="K7" i="1"/>
  <c r="K6" i="1"/>
  <c r="K5" i="1"/>
  <c r="K4" i="1"/>
</calcChain>
</file>

<file path=xl/sharedStrings.xml><?xml version="1.0" encoding="utf-8"?>
<sst xmlns="http://schemas.openxmlformats.org/spreadsheetml/2006/main" count="227" uniqueCount="63">
  <si>
    <t>Co Norwich A</t>
  </si>
  <si>
    <t>Co Cambridge A</t>
  </si>
  <si>
    <t>Norwich Swan A</t>
  </si>
  <si>
    <t>West Norfolk</t>
  </si>
  <si>
    <t>Co Norwich B</t>
  </si>
  <si>
    <t>Dereham Otters</t>
  </si>
  <si>
    <t>Norwich Swan B</t>
  </si>
  <si>
    <t>Co Peterborough A</t>
  </si>
  <si>
    <t>Co Peterborough B</t>
  </si>
  <si>
    <t>Co Cambridge B</t>
  </si>
  <si>
    <t>Co Milton Keynes</t>
  </si>
  <si>
    <t>Biggleswade</t>
  </si>
  <si>
    <t>Nottingham Leander A</t>
  </si>
  <si>
    <t>Northampton A</t>
  </si>
  <si>
    <t>Louth</t>
  </si>
  <si>
    <t>Sherwood Colliery</t>
  </si>
  <si>
    <t>Nottingham Leander B</t>
  </si>
  <si>
    <t>Northampton B</t>
  </si>
  <si>
    <t>Position</t>
  </si>
  <si>
    <t>Name</t>
  </si>
  <si>
    <t>League Points</t>
  </si>
  <si>
    <t>Gala Points</t>
  </si>
  <si>
    <t>Rd1</t>
  </si>
  <si>
    <t>Rd2</t>
  </si>
  <si>
    <t>Bonus</t>
  </si>
  <si>
    <t>Rd3</t>
  </si>
  <si>
    <t>Total</t>
  </si>
  <si>
    <t>City of Norwich A</t>
  </si>
  <si>
    <t>City of Cambridge A</t>
  </si>
  <si>
    <t>City of Norwich B</t>
  </si>
  <si>
    <t>West Norfolk SC</t>
  </si>
  <si>
    <t>Dereham</t>
  </si>
  <si>
    <t>Gala 2</t>
  </si>
  <si>
    <t>Gala 1</t>
  </si>
  <si>
    <t>Co Norwich SC</t>
  </si>
  <si>
    <t>Sportspark, UEA, Norwich - Level 2 license</t>
  </si>
  <si>
    <t xml:space="preserve">Gala 3 </t>
  </si>
  <si>
    <t>Co Peterborough</t>
  </si>
  <si>
    <t>NASL EM League Round 1 Draw - 14th October 2024</t>
  </si>
  <si>
    <t>Nottingham Leander</t>
  </si>
  <si>
    <t>Team Waveney</t>
  </si>
  <si>
    <t>Co Norwich C</t>
  </si>
  <si>
    <t>Hucknall Leisure Centre, Linby Road, Hucknall, Nottingham, NG15 7TX - Level 3 license</t>
  </si>
  <si>
    <t>Manor Leisure Centre, Station Road, Whittlesey, Peterborough, PE7 1UA - Level 3 License</t>
  </si>
  <si>
    <t>**</t>
  </si>
  <si>
    <t>** Gala points adjusted to 8 team gala.</t>
  </si>
  <si>
    <t>LEAGUE TABLE AFTER R1 2024</t>
  </si>
  <si>
    <t>City of Norwich C</t>
  </si>
  <si>
    <t>Gala 3</t>
  </si>
  <si>
    <t>Co Cambridge SC</t>
  </si>
  <si>
    <t>Parkside Pool, Cambridge - Level 3 license</t>
  </si>
  <si>
    <t>***</t>
  </si>
  <si>
    <t>** Gala points adjusted to 7 team gala.</t>
  </si>
  <si>
    <t>NASL EM League Round 2 Results - 9th November 2024</t>
  </si>
  <si>
    <t>**NOTE - Gala 3 had to be cancelled due to a H&amp;S issue with the pool making it unfit to swim.  Following consultation with the National Exec it was decided to use each of the teams' results from R1 as their scores for R2.</t>
  </si>
  <si>
    <t>CANCELLED</t>
  </si>
  <si>
    <t>NASL EM League Round 3 Draw - 14th December 2024</t>
  </si>
  <si>
    <t>Co Cambridge</t>
  </si>
  <si>
    <t>LEAGUE TABLE AFTER R2 2024</t>
  </si>
  <si>
    <t>Licensed Level 2</t>
  </si>
  <si>
    <t>Licensed Level 3</t>
  </si>
  <si>
    <t>Saxon Pool, Biggleswade - Level 3 License</t>
  </si>
  <si>
    <t>Parkside Pool, Cambridge - Level 3 License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</si>
</sst>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0"/>
      <name val="Arial"/>
      <family val="2"/>
    </font>
    <font>
      <sz val="10"/>
      <name val="Arial"/>
      <family val="2"/>
    </font>
    <font>
      <sz val="10"/>
      <color indexed="8"/>
      <name val="Calibri"/>
      <family val="2"/>
    </font>
  </fonts>
  <fills count="4">
    <fill>
      <patternFill patternType="none"/>
    </fill>
    <fill>
      <patternFill patternType="gray125"/>
    </fill>
    <fill>
      <patternFill patternType="solid">
        <fgColor theme="0"/>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xf numFmtId="0" fontId="0" fillId="0" borderId="0" xfId="0" applyAlignment="1">
      <alignment horizontal="center"/>
    </xf>
    <xf numFmtId="0" fontId="3" fillId="0" borderId="0" xfId="0" applyFont="1" applyAlignment="1">
      <alignment horizontal="center"/>
    </xf>
    <xf numFmtId="0" fontId="3" fillId="0" borderId="0" xfId="0" applyFont="1"/>
    <xf numFmtId="0" fontId="3" fillId="0" borderId="0" xfId="0" applyFont="1" applyAlignment="1">
      <alignment horizontal="left"/>
    </xf>
    <xf numFmtId="0" fontId="3" fillId="2" borderId="0" xfId="0" applyFont="1" applyFill="1" applyAlignment="1">
      <alignment horizontal="center"/>
    </xf>
    <xf numFmtId="0" fontId="4" fillId="2" borderId="0" xfId="0" applyFont="1" applyFill="1"/>
    <xf numFmtId="0" fontId="3" fillId="2" borderId="0" xfId="0" applyFont="1" applyFill="1"/>
    <xf numFmtId="0" fontId="3" fillId="2" borderId="0" xfId="0" applyFont="1" applyFill="1" applyAlignment="1">
      <alignment horizontal="right"/>
    </xf>
    <xf numFmtId="0" fontId="3" fillId="2" borderId="0" xfId="0" applyFont="1" applyFill="1" applyAlignment="1">
      <alignment horizontal="left"/>
    </xf>
    <xf numFmtId="1" fontId="3" fillId="2" borderId="0" xfId="0" applyNumberFormat="1" applyFont="1" applyFill="1" applyAlignment="1">
      <alignment horizontal="right"/>
    </xf>
    <xf numFmtId="0" fontId="1" fillId="0" borderId="0" xfId="0" applyFont="1" applyAlignment="1">
      <alignment horizontal="right"/>
    </xf>
    <xf numFmtId="0" fontId="0" fillId="0" borderId="0" xfId="0" applyAlignment="1">
      <alignment horizontal="right"/>
    </xf>
    <xf numFmtId="0" fontId="3" fillId="0" borderId="0" xfId="0" applyFont="1" applyAlignment="1">
      <alignment horizontal="right"/>
    </xf>
    <xf numFmtId="1" fontId="1" fillId="0" borderId="0" xfId="0" applyNumberFormat="1" applyFont="1"/>
    <xf numFmtId="1" fontId="0" fillId="0" borderId="0" xfId="0" applyNumberFormat="1"/>
    <xf numFmtId="1" fontId="0" fillId="2" borderId="0" xfId="0" applyNumberFormat="1" applyFill="1" applyAlignment="1">
      <alignment horizontal="right"/>
    </xf>
    <xf numFmtId="0" fontId="0" fillId="2" borderId="0" xfId="0" applyFill="1"/>
    <xf numFmtId="0" fontId="1" fillId="0" borderId="0" xfId="0" applyFont="1" applyAlignment="1">
      <alignment horizontal="center"/>
    </xf>
    <xf numFmtId="1" fontId="0" fillId="0" borderId="0" xfId="0" applyNumberFormat="1" applyAlignment="1">
      <alignment horizontal="right"/>
    </xf>
    <xf numFmtId="1" fontId="0" fillId="0" borderId="0" xfId="0" applyNumberFormat="1" applyAlignment="1">
      <alignment horizontal="center"/>
    </xf>
    <xf numFmtId="1" fontId="1" fillId="0" borderId="0" xfId="0" applyNumberFormat="1" applyFont="1" applyAlignment="1">
      <alignment horizontal="center"/>
    </xf>
    <xf numFmtId="0" fontId="0" fillId="3" borderId="0" xfId="0" applyFill="1"/>
    <xf numFmtId="0" fontId="0" fillId="3" borderId="0" xfId="0" applyFill="1" applyAlignment="1">
      <alignment horizontal="right"/>
    </xf>
    <xf numFmtId="0" fontId="0" fillId="2" borderId="0" xfId="0" applyFill="1" applyAlignment="1">
      <alignment horizontal="right"/>
    </xf>
    <xf numFmtId="0" fontId="1" fillId="2" borderId="0" xfId="0" applyFont="1" applyFill="1"/>
    <xf numFmtId="0" fontId="2"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0.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12" Type="http://schemas.microsoft.com/office/2017/10/relationships/person" Target="persons/person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10/relationships/person" Target="persons/person2.xml"/><Relationship Id="rId5" Type="http://schemas.openxmlformats.org/officeDocument/2006/relationships/styles" Target="styles.xml"/><Relationship Id="rId10" Type="http://schemas.microsoft.com/office/2017/10/relationships/person" Target="persons/person1.xml"/><Relationship Id="rId4" Type="http://schemas.openxmlformats.org/officeDocument/2006/relationships/theme" Target="theme/theme1.xml"/><Relationship Id="rId9" Type="http://schemas.microsoft.com/office/2017/10/relationships/person" Target="persons/person4.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C7EF3-35CF-422B-A3AC-0DE31E7CA1E2}">
  <sheetPr>
    <pageSetUpPr fitToPage="1"/>
  </sheetPr>
  <dimension ref="A1:N51"/>
  <sheetViews>
    <sheetView zoomScaleNormal="100" workbookViewId="0">
      <selection activeCell="D14" sqref="D14"/>
    </sheetView>
  </sheetViews>
  <sheetFormatPr defaultRowHeight="14.5" x14ac:dyDescent="0.35"/>
  <cols>
    <col min="1" max="1" width="7.08984375" bestFit="1" customWidth="1"/>
    <col min="2" max="2" width="18.1796875" bestFit="1" customWidth="1"/>
    <col min="3" max="3" width="12" customWidth="1"/>
  </cols>
  <sheetData>
    <row r="1" spans="1:14" s="1" customFormat="1" x14ac:dyDescent="0.35">
      <c r="E1" s="1" t="s">
        <v>38</v>
      </c>
      <c r="K1" s="12"/>
    </row>
    <row r="2" spans="1:14" x14ac:dyDescent="0.35">
      <c r="I2" t="s">
        <v>45</v>
      </c>
      <c r="K2" s="13"/>
    </row>
    <row r="3" spans="1:14" s="1" customFormat="1" x14ac:dyDescent="0.35">
      <c r="A3" s="1" t="s">
        <v>33</v>
      </c>
      <c r="F3" s="1" t="s">
        <v>32</v>
      </c>
      <c r="G3" s="1" t="s">
        <v>44</v>
      </c>
      <c r="K3" s="12"/>
    </row>
    <row r="4" spans="1:14" x14ac:dyDescent="0.35">
      <c r="A4" s="2">
        <v>1</v>
      </c>
      <c r="B4" t="s">
        <v>0</v>
      </c>
      <c r="C4">
        <v>352</v>
      </c>
      <c r="D4" s="15"/>
      <c r="F4" s="2">
        <v>1</v>
      </c>
      <c r="G4" t="s">
        <v>12</v>
      </c>
      <c r="J4" s="16">
        <v>365</v>
      </c>
      <c r="K4" s="20">
        <f>J4/36*33</f>
        <v>334.58333333333337</v>
      </c>
      <c r="L4" t="s">
        <v>44</v>
      </c>
    </row>
    <row r="5" spans="1:14" x14ac:dyDescent="0.35">
      <c r="A5" s="2">
        <v>2</v>
      </c>
      <c r="B5" t="s">
        <v>2</v>
      </c>
      <c r="C5">
        <v>324</v>
      </c>
      <c r="D5" s="15"/>
      <c r="F5" s="2">
        <v>2</v>
      </c>
      <c r="G5" t="s">
        <v>13</v>
      </c>
      <c r="I5" s="16"/>
      <c r="J5" s="16">
        <v>326</v>
      </c>
      <c r="K5" s="20">
        <f t="shared" ref="K5:K9" si="0">J5/36*33</f>
        <v>298.83333333333331</v>
      </c>
      <c r="L5" t="s">
        <v>44</v>
      </c>
    </row>
    <row r="6" spans="1:14" x14ac:dyDescent="0.35">
      <c r="A6" s="2">
        <v>3</v>
      </c>
      <c r="B6" t="s">
        <v>30</v>
      </c>
      <c r="C6" s="16">
        <v>296</v>
      </c>
      <c r="F6" s="2">
        <v>3</v>
      </c>
      <c r="G6" t="s">
        <v>15</v>
      </c>
      <c r="J6">
        <v>296</v>
      </c>
      <c r="K6" s="20">
        <f t="shared" si="0"/>
        <v>271.33333333333331</v>
      </c>
      <c r="L6" t="s">
        <v>44</v>
      </c>
    </row>
    <row r="7" spans="1:14" x14ac:dyDescent="0.35">
      <c r="A7" s="2">
        <v>4</v>
      </c>
      <c r="B7" t="s">
        <v>4</v>
      </c>
      <c r="C7" s="16">
        <v>252</v>
      </c>
      <c r="F7" s="2">
        <v>4</v>
      </c>
      <c r="G7" t="s">
        <v>14</v>
      </c>
      <c r="I7" s="16"/>
      <c r="J7" s="16">
        <v>274</v>
      </c>
      <c r="K7" s="20">
        <f t="shared" si="0"/>
        <v>251.16666666666666</v>
      </c>
      <c r="L7" t="s">
        <v>44</v>
      </c>
    </row>
    <row r="8" spans="1:14" x14ac:dyDescent="0.35">
      <c r="A8" s="2">
        <v>5</v>
      </c>
      <c r="B8" t="s">
        <v>6</v>
      </c>
      <c r="C8">
        <v>193</v>
      </c>
      <c r="D8" s="15"/>
      <c r="F8" s="2">
        <v>5</v>
      </c>
      <c r="G8" t="s">
        <v>16</v>
      </c>
      <c r="J8" s="16">
        <v>226</v>
      </c>
      <c r="K8" s="20">
        <f t="shared" si="0"/>
        <v>207.16666666666666</v>
      </c>
      <c r="L8" t="s">
        <v>44</v>
      </c>
    </row>
    <row r="9" spans="1:14" x14ac:dyDescent="0.35">
      <c r="A9" s="2">
        <v>6</v>
      </c>
      <c r="B9" t="s">
        <v>40</v>
      </c>
      <c r="C9">
        <v>144</v>
      </c>
      <c r="D9" s="15"/>
      <c r="F9" s="2">
        <v>6</v>
      </c>
      <c r="G9" t="s">
        <v>17</v>
      </c>
      <c r="J9" s="16">
        <v>181</v>
      </c>
      <c r="K9" s="20">
        <f t="shared" si="0"/>
        <v>165.91666666666666</v>
      </c>
      <c r="L9" t="s">
        <v>44</v>
      </c>
    </row>
    <row r="10" spans="1:14" x14ac:dyDescent="0.35">
      <c r="A10" s="2">
        <v>7</v>
      </c>
      <c r="B10" t="s">
        <v>41</v>
      </c>
      <c r="C10">
        <v>143</v>
      </c>
      <c r="F10" s="2"/>
      <c r="J10" s="16"/>
      <c r="K10" s="13"/>
    </row>
    <row r="11" spans="1:14" x14ac:dyDescent="0.35">
      <c r="A11" s="2">
        <v>8</v>
      </c>
      <c r="B11" t="s">
        <v>31</v>
      </c>
      <c r="C11">
        <v>111</v>
      </c>
      <c r="K11" s="13"/>
    </row>
    <row r="12" spans="1:14" s="1" customFormat="1" x14ac:dyDescent="0.35">
      <c r="A12" s="2"/>
      <c r="B12"/>
      <c r="C12"/>
      <c r="D12"/>
      <c r="E12"/>
      <c r="F12"/>
      <c r="G12"/>
      <c r="H12"/>
      <c r="I12"/>
      <c r="J12"/>
      <c r="K12" s="13"/>
      <c r="L12"/>
      <c r="M12"/>
      <c r="N12"/>
    </row>
    <row r="13" spans="1:14" x14ac:dyDescent="0.35">
      <c r="A13" s="1" t="s">
        <v>48</v>
      </c>
      <c r="B13" s="1" t="s">
        <v>44</v>
      </c>
      <c r="C13" s="1"/>
      <c r="D13" s="1"/>
      <c r="E13" s="1"/>
      <c r="F13" s="1"/>
      <c r="G13" s="1"/>
      <c r="H13" s="1"/>
      <c r="I13" s="1"/>
      <c r="J13" s="1"/>
      <c r="K13" s="12"/>
      <c r="L13" s="1"/>
      <c r="M13" s="1"/>
      <c r="N13" s="1"/>
    </row>
    <row r="14" spans="1:14" x14ac:dyDescent="0.35">
      <c r="A14" s="2">
        <v>1</v>
      </c>
      <c r="B14" t="s">
        <v>7</v>
      </c>
      <c r="C14">
        <v>364</v>
      </c>
      <c r="D14" s="16">
        <f t="shared" ref="D14:D19" si="1">C14/36*33</f>
        <v>333.66666666666663</v>
      </c>
      <c r="E14" t="s">
        <v>44</v>
      </c>
      <c r="K14" s="13"/>
    </row>
    <row r="15" spans="1:14" x14ac:dyDescent="0.35">
      <c r="A15" s="2">
        <v>2</v>
      </c>
      <c r="B15" t="s">
        <v>1</v>
      </c>
      <c r="C15">
        <v>355</v>
      </c>
      <c r="D15" s="16">
        <f t="shared" si="1"/>
        <v>325.41666666666663</v>
      </c>
      <c r="E15" t="s">
        <v>44</v>
      </c>
      <c r="K15" s="13"/>
    </row>
    <row r="16" spans="1:14" x14ac:dyDescent="0.35">
      <c r="A16" s="2">
        <v>3</v>
      </c>
      <c r="B16" t="s">
        <v>10</v>
      </c>
      <c r="C16">
        <v>251</v>
      </c>
      <c r="D16" s="16">
        <f t="shared" si="1"/>
        <v>230.08333333333334</v>
      </c>
      <c r="E16" t="s">
        <v>44</v>
      </c>
      <c r="K16" s="13"/>
    </row>
    <row r="17" spans="1:14" x14ac:dyDescent="0.35">
      <c r="A17" s="2">
        <v>4</v>
      </c>
      <c r="B17" t="s">
        <v>8</v>
      </c>
      <c r="C17">
        <v>240</v>
      </c>
      <c r="D17" s="16">
        <f t="shared" si="1"/>
        <v>220</v>
      </c>
      <c r="E17" t="s">
        <v>44</v>
      </c>
      <c r="K17" s="13"/>
    </row>
    <row r="18" spans="1:14" x14ac:dyDescent="0.35">
      <c r="A18" s="2">
        <v>5</v>
      </c>
      <c r="B18" t="s">
        <v>9</v>
      </c>
      <c r="C18">
        <v>224</v>
      </c>
      <c r="D18" s="16">
        <f t="shared" si="1"/>
        <v>205.33333333333334</v>
      </c>
      <c r="E18" t="s">
        <v>44</v>
      </c>
      <c r="K18" s="13"/>
    </row>
    <row r="19" spans="1:14" x14ac:dyDescent="0.35">
      <c r="A19" s="2">
        <v>6</v>
      </c>
      <c r="B19" t="s">
        <v>11</v>
      </c>
      <c r="C19">
        <v>223</v>
      </c>
      <c r="D19" s="16">
        <f t="shared" si="1"/>
        <v>204.41666666666669</v>
      </c>
      <c r="E19" t="s">
        <v>44</v>
      </c>
      <c r="K19" s="13"/>
    </row>
    <row r="20" spans="1:14" x14ac:dyDescent="0.35">
      <c r="K20" s="13"/>
    </row>
    <row r="21" spans="1:14" x14ac:dyDescent="0.35">
      <c r="K21" s="13"/>
    </row>
    <row r="22" spans="1:14" x14ac:dyDescent="0.35">
      <c r="A22" t="s">
        <v>33</v>
      </c>
      <c r="B22" t="s">
        <v>34</v>
      </c>
      <c r="C22" t="s">
        <v>35</v>
      </c>
      <c r="K22" s="13"/>
    </row>
    <row r="23" spans="1:14" x14ac:dyDescent="0.35">
      <c r="A23" t="s">
        <v>32</v>
      </c>
      <c r="B23" t="s">
        <v>39</v>
      </c>
      <c r="C23" t="s">
        <v>42</v>
      </c>
      <c r="K23" s="13"/>
    </row>
    <row r="24" spans="1:14" x14ac:dyDescent="0.35">
      <c r="A24" t="s">
        <v>36</v>
      </c>
      <c r="B24" t="s">
        <v>37</v>
      </c>
      <c r="C24" t="s">
        <v>43</v>
      </c>
      <c r="K24" s="13"/>
    </row>
    <row r="25" spans="1:14" x14ac:dyDescent="0.35">
      <c r="K25" s="13"/>
    </row>
    <row r="26" spans="1:14" x14ac:dyDescent="0.35">
      <c r="K26" s="13"/>
    </row>
    <row r="27" spans="1:14" x14ac:dyDescent="0.35">
      <c r="K27" s="13"/>
    </row>
    <row r="28" spans="1:14" x14ac:dyDescent="0.35">
      <c r="A28" s="27" t="s">
        <v>46</v>
      </c>
      <c r="B28" s="27"/>
      <c r="C28" s="27"/>
      <c r="D28" s="27"/>
      <c r="E28" s="27"/>
      <c r="F28" s="27"/>
      <c r="G28" s="27"/>
      <c r="H28" s="27"/>
      <c r="I28" s="27"/>
      <c r="J28" s="27"/>
      <c r="K28" s="27"/>
      <c r="L28" s="27"/>
      <c r="M28" s="27"/>
      <c r="N28" s="27"/>
    </row>
    <row r="29" spans="1:14" x14ac:dyDescent="0.35">
      <c r="A29" s="3"/>
      <c r="B29" s="4"/>
      <c r="C29" s="5"/>
      <c r="D29" s="4"/>
      <c r="E29" s="4"/>
      <c r="F29" s="4"/>
      <c r="G29" s="4"/>
      <c r="H29" s="4"/>
      <c r="I29" s="3"/>
      <c r="J29" s="4"/>
      <c r="K29" s="14"/>
      <c r="L29" s="4"/>
      <c r="M29" s="4"/>
      <c r="N29" s="4"/>
    </row>
    <row r="30" spans="1:14" x14ac:dyDescent="0.35">
      <c r="A30" s="3" t="s">
        <v>18</v>
      </c>
      <c r="B30" s="3" t="s">
        <v>19</v>
      </c>
      <c r="C30" s="5"/>
      <c r="D30" s="28" t="s">
        <v>20</v>
      </c>
      <c r="E30" s="28"/>
      <c r="F30" s="28"/>
      <c r="G30" s="28"/>
      <c r="H30" s="28"/>
      <c r="I30" s="3"/>
      <c r="J30" s="28" t="s">
        <v>21</v>
      </c>
      <c r="K30" s="28"/>
      <c r="L30" s="28"/>
      <c r="M30" s="28"/>
      <c r="N30" s="28"/>
    </row>
    <row r="31" spans="1:14" x14ac:dyDescent="0.35">
      <c r="A31" s="3"/>
      <c r="B31" s="4"/>
      <c r="C31" s="5"/>
      <c r="D31" s="3" t="s">
        <v>22</v>
      </c>
      <c r="E31" s="3" t="s">
        <v>23</v>
      </c>
      <c r="F31" s="3" t="s">
        <v>24</v>
      </c>
      <c r="G31" s="3" t="s">
        <v>25</v>
      </c>
      <c r="H31" s="3" t="s">
        <v>26</v>
      </c>
      <c r="I31" s="3"/>
      <c r="J31" s="3" t="s">
        <v>22</v>
      </c>
      <c r="K31" s="14" t="s">
        <v>23</v>
      </c>
      <c r="L31" s="3" t="s">
        <v>25</v>
      </c>
      <c r="M31" s="3"/>
      <c r="N31" s="3" t="s">
        <v>26</v>
      </c>
    </row>
    <row r="32" spans="1:14" x14ac:dyDescent="0.35">
      <c r="A32" s="6">
        <v>1</v>
      </c>
      <c r="B32" s="7" t="s">
        <v>27</v>
      </c>
      <c r="C32" s="6"/>
      <c r="D32" s="8">
        <v>8</v>
      </c>
      <c r="E32" s="6"/>
      <c r="F32" s="6"/>
      <c r="G32" s="6"/>
      <c r="H32" s="6">
        <f t="shared" ref="H32:H51" si="2">D32+E32+F32+G32</f>
        <v>8</v>
      </c>
      <c r="I32" s="6"/>
      <c r="J32" s="8">
        <v>352</v>
      </c>
      <c r="K32" s="17"/>
      <c r="L32" s="9"/>
      <c r="M32" s="6"/>
      <c r="N32" s="17">
        <f t="shared" ref="N32:N51" si="3">J32+K32+L32</f>
        <v>352</v>
      </c>
    </row>
    <row r="33" spans="1:14" x14ac:dyDescent="0.35">
      <c r="A33" s="6">
        <v>2</v>
      </c>
      <c r="B33" s="7" t="s">
        <v>12</v>
      </c>
      <c r="C33" s="10"/>
      <c r="D33" s="8">
        <v>8</v>
      </c>
      <c r="E33" s="6"/>
      <c r="F33" s="6"/>
      <c r="G33" s="6"/>
      <c r="H33" s="6">
        <f t="shared" si="2"/>
        <v>8</v>
      </c>
      <c r="I33" s="6"/>
      <c r="J33" s="11">
        <v>335</v>
      </c>
      <c r="K33" s="17"/>
      <c r="L33" s="9"/>
      <c r="M33" s="6"/>
      <c r="N33" s="17">
        <f t="shared" si="3"/>
        <v>335</v>
      </c>
    </row>
    <row r="34" spans="1:14" x14ac:dyDescent="0.35">
      <c r="A34" s="6">
        <v>3</v>
      </c>
      <c r="B34" s="7" t="s">
        <v>7</v>
      </c>
      <c r="C34" s="10"/>
      <c r="D34" s="8">
        <v>8</v>
      </c>
      <c r="E34" s="6"/>
      <c r="F34" s="6"/>
      <c r="G34" s="6"/>
      <c r="H34" s="6">
        <f t="shared" si="2"/>
        <v>8</v>
      </c>
      <c r="I34" s="6"/>
      <c r="J34" s="9">
        <v>334</v>
      </c>
      <c r="K34" s="17"/>
      <c r="L34" s="9"/>
      <c r="M34" s="6"/>
      <c r="N34" s="17">
        <f t="shared" si="3"/>
        <v>334</v>
      </c>
    </row>
    <row r="35" spans="1:14" x14ac:dyDescent="0.35">
      <c r="A35" s="6">
        <v>4</v>
      </c>
      <c r="B35" s="7" t="s">
        <v>28</v>
      </c>
      <c r="C35" s="6"/>
      <c r="D35" s="8">
        <v>7</v>
      </c>
      <c r="E35" s="6"/>
      <c r="F35" s="6"/>
      <c r="G35" s="6"/>
      <c r="H35" s="6">
        <f t="shared" si="2"/>
        <v>7</v>
      </c>
      <c r="I35" s="6"/>
      <c r="J35" s="9">
        <v>325</v>
      </c>
      <c r="K35" s="17"/>
      <c r="L35" s="9"/>
      <c r="M35" s="6"/>
      <c r="N35" s="17">
        <f t="shared" si="3"/>
        <v>325</v>
      </c>
    </row>
    <row r="36" spans="1:14" x14ac:dyDescent="0.35">
      <c r="A36" s="6">
        <v>5</v>
      </c>
      <c r="B36" s="7" t="s">
        <v>2</v>
      </c>
      <c r="C36" s="10"/>
      <c r="D36" s="8">
        <v>7</v>
      </c>
      <c r="E36" s="6"/>
      <c r="F36" s="6"/>
      <c r="G36" s="6"/>
      <c r="H36" s="6">
        <f t="shared" si="2"/>
        <v>7</v>
      </c>
      <c r="I36" s="6"/>
      <c r="J36" s="8">
        <v>324</v>
      </c>
      <c r="K36" s="17"/>
      <c r="L36" s="9"/>
      <c r="M36" s="6"/>
      <c r="N36" s="17">
        <f t="shared" si="3"/>
        <v>324</v>
      </c>
    </row>
    <row r="37" spans="1:14" x14ac:dyDescent="0.35">
      <c r="A37" s="6">
        <v>6</v>
      </c>
      <c r="B37" s="7" t="s">
        <v>13</v>
      </c>
      <c r="C37" s="10"/>
      <c r="D37" s="8">
        <v>7</v>
      </c>
      <c r="E37" s="6"/>
      <c r="F37" s="6"/>
      <c r="G37" s="6"/>
      <c r="H37" s="6">
        <f t="shared" si="2"/>
        <v>7</v>
      </c>
      <c r="I37" s="6"/>
      <c r="J37" s="11">
        <v>299</v>
      </c>
      <c r="K37" s="17"/>
      <c r="L37" s="11"/>
      <c r="M37" s="11"/>
      <c r="N37" s="17">
        <f t="shared" si="3"/>
        <v>299</v>
      </c>
    </row>
    <row r="38" spans="1:14" x14ac:dyDescent="0.35">
      <c r="A38" s="6">
        <v>7</v>
      </c>
      <c r="B38" s="7" t="s">
        <v>3</v>
      </c>
      <c r="C38" s="10"/>
      <c r="D38" s="8">
        <v>6</v>
      </c>
      <c r="E38" s="6"/>
      <c r="F38" s="6"/>
      <c r="G38" s="6"/>
      <c r="H38" s="6">
        <f t="shared" si="2"/>
        <v>6</v>
      </c>
      <c r="I38" s="6"/>
      <c r="J38" s="11">
        <v>296</v>
      </c>
      <c r="K38" s="17"/>
      <c r="L38" s="9"/>
      <c r="M38" s="6"/>
      <c r="N38" s="17">
        <f t="shared" si="3"/>
        <v>296</v>
      </c>
    </row>
    <row r="39" spans="1:14" x14ac:dyDescent="0.35">
      <c r="A39" s="6">
        <v>8</v>
      </c>
      <c r="B39" s="7" t="s">
        <v>15</v>
      </c>
      <c r="C39" s="10"/>
      <c r="D39" s="8">
        <v>6</v>
      </c>
      <c r="E39" s="6"/>
      <c r="F39" s="6"/>
      <c r="G39" s="6"/>
      <c r="H39" s="6">
        <f t="shared" si="2"/>
        <v>6</v>
      </c>
      <c r="I39" s="6"/>
      <c r="J39" s="11">
        <v>271</v>
      </c>
      <c r="K39" s="17"/>
      <c r="L39" s="9"/>
      <c r="M39" s="6"/>
      <c r="N39" s="17">
        <f t="shared" si="3"/>
        <v>271</v>
      </c>
    </row>
    <row r="40" spans="1:14" x14ac:dyDescent="0.35">
      <c r="A40" s="6">
        <v>9</v>
      </c>
      <c r="B40" s="7" t="s">
        <v>10</v>
      </c>
      <c r="C40" s="10"/>
      <c r="D40" s="8">
        <v>6</v>
      </c>
      <c r="E40" s="6"/>
      <c r="F40" s="6"/>
      <c r="G40" s="6"/>
      <c r="H40" s="6">
        <f t="shared" si="2"/>
        <v>6</v>
      </c>
      <c r="I40" s="6"/>
      <c r="J40" s="11">
        <v>230</v>
      </c>
      <c r="K40" s="17"/>
      <c r="L40" s="11"/>
      <c r="M40" s="11"/>
      <c r="N40" s="17">
        <f t="shared" si="3"/>
        <v>230</v>
      </c>
    </row>
    <row r="41" spans="1:14" x14ac:dyDescent="0.35">
      <c r="A41" s="6">
        <v>10</v>
      </c>
      <c r="B41" s="7" t="s">
        <v>29</v>
      </c>
      <c r="C41" s="6"/>
      <c r="D41" s="8">
        <v>5</v>
      </c>
      <c r="E41" s="6"/>
      <c r="F41" s="6"/>
      <c r="G41" s="6"/>
      <c r="H41" s="6">
        <f t="shared" si="2"/>
        <v>5</v>
      </c>
      <c r="I41" s="6"/>
      <c r="J41" s="11">
        <v>252</v>
      </c>
      <c r="K41" s="17"/>
      <c r="L41" s="11"/>
      <c r="M41" s="11"/>
      <c r="N41" s="17">
        <f t="shared" si="3"/>
        <v>252</v>
      </c>
    </row>
    <row r="42" spans="1:14" x14ac:dyDescent="0.35">
      <c r="A42" s="6">
        <v>11</v>
      </c>
      <c r="B42" s="7" t="s">
        <v>14</v>
      </c>
      <c r="C42" s="6"/>
      <c r="D42" s="8">
        <v>5</v>
      </c>
      <c r="E42" s="6"/>
      <c r="F42" s="6"/>
      <c r="G42" s="6"/>
      <c r="H42" s="6">
        <f t="shared" si="2"/>
        <v>5</v>
      </c>
      <c r="I42" s="6"/>
      <c r="J42" s="11">
        <v>251</v>
      </c>
      <c r="K42" s="17"/>
      <c r="L42" s="9"/>
      <c r="M42" s="6"/>
      <c r="N42" s="17">
        <f t="shared" si="3"/>
        <v>251</v>
      </c>
    </row>
    <row r="43" spans="1:14" x14ac:dyDescent="0.35">
      <c r="A43" s="6">
        <v>12</v>
      </c>
      <c r="B43" s="7" t="s">
        <v>8</v>
      </c>
      <c r="C43" s="8"/>
      <c r="D43" s="8">
        <v>5</v>
      </c>
      <c r="E43" s="6"/>
      <c r="F43" s="6"/>
      <c r="G43" s="6"/>
      <c r="H43" s="6">
        <f t="shared" si="2"/>
        <v>5</v>
      </c>
      <c r="I43" s="6"/>
      <c r="J43" s="8">
        <v>220</v>
      </c>
      <c r="K43" s="17"/>
      <c r="L43" s="11"/>
      <c r="M43" s="11"/>
      <c r="N43" s="17">
        <f t="shared" si="3"/>
        <v>220</v>
      </c>
    </row>
    <row r="44" spans="1:14" x14ac:dyDescent="0.35">
      <c r="A44" s="6">
        <v>13</v>
      </c>
      <c r="B44" s="7" t="s">
        <v>16</v>
      </c>
      <c r="C44" s="10"/>
      <c r="D44" s="8">
        <v>4</v>
      </c>
      <c r="E44" s="6"/>
      <c r="F44" s="6"/>
      <c r="G44" s="6"/>
      <c r="H44" s="6">
        <f t="shared" si="2"/>
        <v>4</v>
      </c>
      <c r="I44" s="6"/>
      <c r="J44" s="8">
        <v>207</v>
      </c>
      <c r="K44" s="17"/>
      <c r="L44" s="11"/>
      <c r="M44" s="11"/>
      <c r="N44" s="17">
        <f t="shared" si="3"/>
        <v>207</v>
      </c>
    </row>
    <row r="45" spans="1:14" x14ac:dyDescent="0.35">
      <c r="A45" s="6">
        <v>14</v>
      </c>
      <c r="B45" s="7" t="s">
        <v>9</v>
      </c>
      <c r="C45" s="10"/>
      <c r="D45" s="8">
        <v>4</v>
      </c>
      <c r="E45" s="6"/>
      <c r="F45" s="6"/>
      <c r="G45" s="6"/>
      <c r="H45" s="6">
        <f t="shared" si="2"/>
        <v>4</v>
      </c>
      <c r="I45" s="6"/>
      <c r="J45" s="11">
        <v>205</v>
      </c>
      <c r="K45" s="17"/>
      <c r="L45" s="11"/>
      <c r="M45" s="11"/>
      <c r="N45" s="17">
        <f t="shared" si="3"/>
        <v>205</v>
      </c>
    </row>
    <row r="46" spans="1:14" x14ac:dyDescent="0.35">
      <c r="A46" s="6">
        <v>15</v>
      </c>
      <c r="B46" s="7" t="s">
        <v>6</v>
      </c>
      <c r="C46" s="10"/>
      <c r="D46" s="8">
        <v>4</v>
      </c>
      <c r="E46" s="6"/>
      <c r="F46" s="6"/>
      <c r="G46" s="6"/>
      <c r="H46" s="6">
        <f t="shared" si="2"/>
        <v>4</v>
      </c>
      <c r="I46" s="6"/>
      <c r="J46" s="11">
        <v>193</v>
      </c>
      <c r="K46" s="17"/>
      <c r="L46" s="11"/>
      <c r="M46" s="11"/>
      <c r="N46" s="17">
        <f t="shared" si="3"/>
        <v>193</v>
      </c>
    </row>
    <row r="47" spans="1:14" x14ac:dyDescent="0.35">
      <c r="A47" s="6">
        <v>16</v>
      </c>
      <c r="B47" s="7" t="s">
        <v>11</v>
      </c>
      <c r="C47" s="8"/>
      <c r="D47" s="8">
        <v>3</v>
      </c>
      <c r="E47" s="6"/>
      <c r="F47" s="6"/>
      <c r="G47" s="6"/>
      <c r="H47" s="6">
        <f t="shared" si="2"/>
        <v>3</v>
      </c>
      <c r="I47" s="6"/>
      <c r="J47" s="11">
        <v>204</v>
      </c>
      <c r="K47" s="17"/>
      <c r="L47" s="11"/>
      <c r="M47" s="11"/>
      <c r="N47" s="17">
        <f t="shared" si="3"/>
        <v>204</v>
      </c>
    </row>
    <row r="48" spans="1:14" x14ac:dyDescent="0.35">
      <c r="A48" s="6">
        <v>17</v>
      </c>
      <c r="B48" s="7" t="s">
        <v>17</v>
      </c>
      <c r="C48" s="6"/>
      <c r="D48" s="8">
        <v>3</v>
      </c>
      <c r="E48" s="6"/>
      <c r="F48" s="6"/>
      <c r="G48" s="6"/>
      <c r="H48" s="6">
        <f t="shared" si="2"/>
        <v>3</v>
      </c>
      <c r="I48" s="6"/>
      <c r="J48" s="11">
        <v>166</v>
      </c>
      <c r="K48" s="17"/>
      <c r="L48" s="9"/>
      <c r="M48" s="6"/>
      <c r="N48" s="17">
        <f t="shared" si="3"/>
        <v>166</v>
      </c>
    </row>
    <row r="49" spans="1:14" x14ac:dyDescent="0.35">
      <c r="A49" s="6">
        <v>18</v>
      </c>
      <c r="B49" s="18" t="s">
        <v>40</v>
      </c>
      <c r="C49" s="8"/>
      <c r="D49" s="8">
        <v>3</v>
      </c>
      <c r="E49" s="6"/>
      <c r="F49" s="6"/>
      <c r="G49" s="6"/>
      <c r="H49" s="6">
        <f t="shared" si="2"/>
        <v>3</v>
      </c>
      <c r="I49" s="6"/>
      <c r="J49" s="9">
        <v>144</v>
      </c>
      <c r="K49" s="17"/>
      <c r="L49" s="9"/>
      <c r="M49" s="6"/>
      <c r="N49" s="17">
        <f t="shared" si="3"/>
        <v>144</v>
      </c>
    </row>
    <row r="50" spans="1:14" x14ac:dyDescent="0.35">
      <c r="A50" s="6">
        <v>19</v>
      </c>
      <c r="B50" s="7" t="s">
        <v>47</v>
      </c>
      <c r="D50" s="8">
        <v>2</v>
      </c>
      <c r="H50" s="6">
        <f t="shared" si="2"/>
        <v>2</v>
      </c>
      <c r="J50" s="11">
        <v>143</v>
      </c>
      <c r="K50" s="13"/>
      <c r="N50" s="17">
        <f t="shared" si="3"/>
        <v>143</v>
      </c>
    </row>
    <row r="51" spans="1:14" x14ac:dyDescent="0.35">
      <c r="A51" s="6">
        <v>20</v>
      </c>
      <c r="B51" s="7" t="s">
        <v>5</v>
      </c>
      <c r="C51" s="10"/>
      <c r="D51" s="8">
        <v>2</v>
      </c>
      <c r="E51" s="6"/>
      <c r="F51" s="6"/>
      <c r="G51" s="6"/>
      <c r="H51" s="6">
        <f t="shared" si="2"/>
        <v>2</v>
      </c>
      <c r="I51" s="6"/>
      <c r="J51" s="11">
        <v>111</v>
      </c>
      <c r="K51" s="17"/>
      <c r="L51" s="11"/>
      <c r="M51" s="11"/>
      <c r="N51" s="17">
        <f t="shared" si="3"/>
        <v>111</v>
      </c>
    </row>
  </sheetData>
  <sortState xmlns:xlrd2="http://schemas.microsoft.com/office/spreadsheetml/2017/richdata2" ref="B32:N51">
    <sortCondition descending="1" ref="D32:D51"/>
    <sortCondition descending="1" ref="J32:J51"/>
  </sortState>
  <mergeCells count="3">
    <mergeCell ref="A28:N28"/>
    <mergeCell ref="D30:H30"/>
    <mergeCell ref="J30:N30"/>
  </mergeCells>
  <pageMargins left="0.25" right="0.25" top="0.75" bottom="0.75" header="0.3" footer="0.3"/>
  <pageSetup paperSize="9" scale="74" fitToHeight="0" orientation="portrait" r:id="rId1"/>
  <headerFooter>
    <oddHeader>&amp;CTHE NATIONAL ARENA SWIMMING LEAGUE - EAST MIDLANDS</oddHeader>
    <oddFooter>&amp;CNASL EM 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435F1-7137-40A2-85BB-B470CF7F308F}">
  <sheetPr>
    <pageSetUpPr fitToPage="1"/>
  </sheetPr>
  <dimension ref="A1:N51"/>
  <sheetViews>
    <sheetView workbookViewId="0">
      <selection activeCell="B19" sqref="B19"/>
    </sheetView>
  </sheetViews>
  <sheetFormatPr defaultRowHeight="14.5" x14ac:dyDescent="0.35"/>
  <cols>
    <col min="2" max="2" width="30.453125" bestFit="1" customWidth="1"/>
    <col min="3" max="3" width="7.6328125" customWidth="1"/>
    <col min="11" max="11" width="8.7265625" style="13"/>
    <col min="12" max="12" width="14.36328125" bestFit="1" customWidth="1"/>
  </cols>
  <sheetData>
    <row r="1" spans="1:11" s="1" customFormat="1" x14ac:dyDescent="0.35">
      <c r="D1"/>
      <c r="E1" s="1" t="s">
        <v>53</v>
      </c>
      <c r="K1" s="12"/>
    </row>
    <row r="2" spans="1:11" x14ac:dyDescent="0.35">
      <c r="I2" t="s">
        <v>52</v>
      </c>
    </row>
    <row r="3" spans="1:11" s="1" customFormat="1" x14ac:dyDescent="0.35">
      <c r="A3" s="1" t="s">
        <v>33</v>
      </c>
      <c r="D3"/>
      <c r="F3" s="1" t="s">
        <v>32</v>
      </c>
      <c r="K3" s="12"/>
    </row>
    <row r="4" spans="1:11" x14ac:dyDescent="0.35">
      <c r="A4" s="2">
        <v>1</v>
      </c>
      <c r="B4" t="s">
        <v>0</v>
      </c>
      <c r="C4">
        <v>312</v>
      </c>
      <c r="D4" s="16">
        <v>8</v>
      </c>
      <c r="F4" s="2">
        <v>1</v>
      </c>
      <c r="G4" t="s">
        <v>1</v>
      </c>
      <c r="H4" s="16"/>
      <c r="J4">
        <v>327</v>
      </c>
      <c r="K4" s="20">
        <v>8</v>
      </c>
    </row>
    <row r="5" spans="1:11" x14ac:dyDescent="0.35">
      <c r="A5" s="2">
        <v>2</v>
      </c>
      <c r="B5" t="s">
        <v>30</v>
      </c>
      <c r="C5">
        <v>268</v>
      </c>
      <c r="D5" s="16">
        <v>7</v>
      </c>
      <c r="E5" s="16"/>
      <c r="F5" s="21">
        <v>2</v>
      </c>
      <c r="G5" t="s">
        <v>12</v>
      </c>
      <c r="J5">
        <v>279</v>
      </c>
      <c r="K5" s="13">
        <v>7</v>
      </c>
    </row>
    <row r="6" spans="1:11" x14ac:dyDescent="0.35">
      <c r="A6" s="2">
        <v>3</v>
      </c>
      <c r="B6" t="s">
        <v>13</v>
      </c>
      <c r="C6">
        <v>234</v>
      </c>
      <c r="D6">
        <v>6</v>
      </c>
      <c r="F6" s="2">
        <v>3</v>
      </c>
      <c r="G6" t="s">
        <v>15</v>
      </c>
      <c r="J6">
        <v>215</v>
      </c>
      <c r="K6" s="20">
        <v>6</v>
      </c>
    </row>
    <row r="7" spans="1:11" x14ac:dyDescent="0.35">
      <c r="A7" s="19">
        <v>4</v>
      </c>
      <c r="B7" t="s">
        <v>6</v>
      </c>
      <c r="C7">
        <v>193</v>
      </c>
      <c r="D7" s="16">
        <v>5</v>
      </c>
      <c r="E7" s="16"/>
      <c r="F7" s="22">
        <v>4</v>
      </c>
      <c r="G7" s="18" t="s">
        <v>9</v>
      </c>
      <c r="J7" s="16">
        <v>189</v>
      </c>
      <c r="K7" s="13">
        <v>5</v>
      </c>
    </row>
    <row r="8" spans="1:11" x14ac:dyDescent="0.35">
      <c r="A8" s="2">
        <v>5</v>
      </c>
      <c r="B8" t="s">
        <v>14</v>
      </c>
      <c r="C8" s="16">
        <v>189</v>
      </c>
      <c r="D8" s="16">
        <v>4</v>
      </c>
      <c r="F8" s="2">
        <v>5</v>
      </c>
      <c r="G8" t="s">
        <v>11</v>
      </c>
      <c r="J8">
        <v>188</v>
      </c>
      <c r="K8" s="20">
        <v>4</v>
      </c>
    </row>
    <row r="9" spans="1:11" x14ac:dyDescent="0.35">
      <c r="A9" s="2">
        <v>6</v>
      </c>
      <c r="B9" t="s">
        <v>41</v>
      </c>
      <c r="C9">
        <v>133</v>
      </c>
      <c r="D9">
        <v>3</v>
      </c>
      <c r="E9" s="16"/>
      <c r="F9" s="21">
        <v>6</v>
      </c>
      <c r="G9" t="s">
        <v>16</v>
      </c>
      <c r="J9" s="16">
        <v>129</v>
      </c>
      <c r="K9" s="13">
        <v>3</v>
      </c>
    </row>
    <row r="10" spans="1:11" x14ac:dyDescent="0.35">
      <c r="A10" s="2">
        <v>7</v>
      </c>
      <c r="B10" t="s">
        <v>17</v>
      </c>
      <c r="C10">
        <v>90</v>
      </c>
      <c r="D10">
        <v>2</v>
      </c>
      <c r="F10" s="2">
        <v>7</v>
      </c>
      <c r="G10" t="s">
        <v>31</v>
      </c>
      <c r="J10" s="16">
        <v>87</v>
      </c>
      <c r="K10" s="13">
        <v>2</v>
      </c>
    </row>
    <row r="11" spans="1:11" x14ac:dyDescent="0.35">
      <c r="A11" s="2"/>
    </row>
    <row r="12" spans="1:11" x14ac:dyDescent="0.35">
      <c r="A12" s="2"/>
    </row>
    <row r="13" spans="1:11" s="1" customFormat="1" x14ac:dyDescent="0.35">
      <c r="A13" s="1" t="s">
        <v>48</v>
      </c>
      <c r="B13" s="1" t="s">
        <v>44</v>
      </c>
      <c r="D13"/>
      <c r="K13" s="12"/>
    </row>
    <row r="14" spans="1:11" x14ac:dyDescent="0.35">
      <c r="A14" s="2">
        <v>1</v>
      </c>
      <c r="B14" t="s">
        <v>7</v>
      </c>
      <c r="C14" s="16">
        <f>305/28*27</f>
        <v>294.10714285714283</v>
      </c>
      <c r="D14" s="16">
        <v>8</v>
      </c>
    </row>
    <row r="15" spans="1:11" x14ac:dyDescent="0.35">
      <c r="A15" s="2">
        <v>2</v>
      </c>
      <c r="B15" t="s">
        <v>2</v>
      </c>
      <c r="C15" s="16">
        <f>281/28*27</f>
        <v>270.96428571428572</v>
      </c>
      <c r="D15" s="16">
        <v>7</v>
      </c>
    </row>
    <row r="16" spans="1:11" x14ac:dyDescent="0.35">
      <c r="A16" s="19">
        <v>3</v>
      </c>
      <c r="B16" t="s">
        <v>4</v>
      </c>
      <c r="C16" s="16">
        <f>229/28*27</f>
        <v>220.82142857142858</v>
      </c>
      <c r="D16" s="16">
        <v>6</v>
      </c>
    </row>
    <row r="17" spans="1:14" x14ac:dyDescent="0.35">
      <c r="A17" s="2">
        <v>4</v>
      </c>
      <c r="B17" t="s">
        <v>10</v>
      </c>
      <c r="C17" s="16">
        <f>196/28*27</f>
        <v>189</v>
      </c>
      <c r="D17" s="16">
        <v>5</v>
      </c>
    </row>
    <row r="18" spans="1:14" x14ac:dyDescent="0.35">
      <c r="A18" s="2">
        <v>5</v>
      </c>
      <c r="B18" s="18" t="s">
        <v>8</v>
      </c>
      <c r="C18" s="16">
        <f>189/28*27</f>
        <v>182.25</v>
      </c>
      <c r="D18" s="16">
        <v>4</v>
      </c>
    </row>
    <row r="19" spans="1:14" x14ac:dyDescent="0.35">
      <c r="A19" s="2">
        <v>6</v>
      </c>
      <c r="B19" t="s">
        <v>40</v>
      </c>
      <c r="C19" s="16">
        <f>156/28*27</f>
        <v>150.42857142857142</v>
      </c>
      <c r="D19" s="16">
        <v>3</v>
      </c>
    </row>
    <row r="22" spans="1:14" x14ac:dyDescent="0.35">
      <c r="A22" t="s">
        <v>33</v>
      </c>
      <c r="B22" t="s">
        <v>34</v>
      </c>
      <c r="C22" t="s">
        <v>35</v>
      </c>
    </row>
    <row r="23" spans="1:14" x14ac:dyDescent="0.35">
      <c r="A23" t="s">
        <v>32</v>
      </c>
      <c r="B23" t="s">
        <v>49</v>
      </c>
      <c r="C23" t="s">
        <v>50</v>
      </c>
    </row>
    <row r="24" spans="1:14" x14ac:dyDescent="0.35">
      <c r="A24" s="23" t="s">
        <v>36</v>
      </c>
      <c r="B24" s="23" t="s">
        <v>37</v>
      </c>
      <c r="C24" s="23" t="s">
        <v>43</v>
      </c>
      <c r="D24" s="23"/>
      <c r="E24" s="23"/>
      <c r="F24" s="23"/>
      <c r="G24" s="23"/>
      <c r="H24" s="23"/>
      <c r="I24" s="23"/>
      <c r="J24" s="23"/>
      <c r="K24" s="24"/>
      <c r="L24" t="s">
        <v>55</v>
      </c>
    </row>
    <row r="26" spans="1:14" x14ac:dyDescent="0.35">
      <c r="A26" t="s">
        <v>54</v>
      </c>
    </row>
    <row r="28" spans="1:14" x14ac:dyDescent="0.35">
      <c r="A28" s="27" t="s">
        <v>46</v>
      </c>
      <c r="B28" s="27"/>
      <c r="C28" s="27"/>
      <c r="D28" s="27"/>
      <c r="E28" s="27"/>
      <c r="F28" s="27"/>
      <c r="G28" s="27"/>
      <c r="H28" s="27"/>
      <c r="I28" s="27"/>
      <c r="J28" s="27"/>
      <c r="K28" s="27"/>
      <c r="L28" s="27"/>
      <c r="M28" s="27"/>
      <c r="N28" s="27"/>
    </row>
    <row r="29" spans="1:14" x14ac:dyDescent="0.35">
      <c r="A29" s="3"/>
      <c r="B29" s="4"/>
      <c r="C29" s="5"/>
      <c r="D29" s="4"/>
      <c r="E29" s="4"/>
      <c r="F29" s="4"/>
      <c r="G29" s="4"/>
      <c r="H29" s="4"/>
      <c r="I29" s="3"/>
      <c r="J29" s="4"/>
      <c r="K29" s="14"/>
      <c r="L29" s="4"/>
      <c r="M29" s="4"/>
      <c r="N29" s="4"/>
    </row>
    <row r="30" spans="1:14" x14ac:dyDescent="0.35">
      <c r="A30" s="3" t="s">
        <v>18</v>
      </c>
      <c r="B30" s="3" t="s">
        <v>19</v>
      </c>
      <c r="C30" s="5"/>
      <c r="D30" s="28" t="s">
        <v>20</v>
      </c>
      <c r="E30" s="28"/>
      <c r="F30" s="28"/>
      <c r="G30" s="28"/>
      <c r="H30" s="28"/>
      <c r="I30" s="3"/>
      <c r="J30" s="28" t="s">
        <v>21</v>
      </c>
      <c r="K30" s="28"/>
      <c r="L30" s="28"/>
      <c r="M30" s="28"/>
      <c r="N30" s="28"/>
    </row>
    <row r="31" spans="1:14" x14ac:dyDescent="0.35">
      <c r="A31" s="3"/>
      <c r="B31" s="4"/>
      <c r="C31" s="5"/>
      <c r="D31" s="3" t="s">
        <v>22</v>
      </c>
      <c r="E31" s="3" t="s">
        <v>23</v>
      </c>
      <c r="F31" s="3" t="s">
        <v>24</v>
      </c>
      <c r="G31" s="3" t="s">
        <v>25</v>
      </c>
      <c r="H31" s="3" t="s">
        <v>26</v>
      </c>
      <c r="I31" s="3"/>
      <c r="J31" s="3" t="s">
        <v>22</v>
      </c>
      <c r="K31" s="14" t="s">
        <v>23</v>
      </c>
      <c r="L31" s="3" t="s">
        <v>25</v>
      </c>
      <c r="M31" s="3"/>
      <c r="N31" s="3" t="s">
        <v>26</v>
      </c>
    </row>
    <row r="32" spans="1:14" s="18" customFormat="1" x14ac:dyDescent="0.35">
      <c r="A32" s="6">
        <v>1</v>
      </c>
      <c r="B32" s="7" t="s">
        <v>27</v>
      </c>
      <c r="C32" s="6"/>
      <c r="D32" s="8">
        <v>8</v>
      </c>
      <c r="E32" s="6">
        <v>8</v>
      </c>
      <c r="F32" s="6">
        <v>40</v>
      </c>
      <c r="G32" s="6"/>
      <c r="H32" s="6">
        <f t="shared" ref="H32:H51" si="0">D32+E32+F32+G32</f>
        <v>56</v>
      </c>
      <c r="I32" s="6"/>
      <c r="J32" s="8">
        <v>352</v>
      </c>
      <c r="K32" s="17">
        <v>312</v>
      </c>
      <c r="L32" s="9"/>
      <c r="M32" s="6"/>
      <c r="N32" s="17">
        <f t="shared" ref="N32:N51" si="1">J32+K32+L32</f>
        <v>664</v>
      </c>
    </row>
    <row r="33" spans="1:14" s="18" customFormat="1" x14ac:dyDescent="0.35">
      <c r="A33" s="6">
        <v>3</v>
      </c>
      <c r="B33" s="7" t="s">
        <v>7</v>
      </c>
      <c r="C33" s="10"/>
      <c r="D33" s="8">
        <v>8</v>
      </c>
      <c r="E33" s="6">
        <v>8</v>
      </c>
      <c r="F33" s="6">
        <v>40</v>
      </c>
      <c r="G33" s="6"/>
      <c r="H33" s="6">
        <f t="shared" si="0"/>
        <v>56</v>
      </c>
      <c r="I33" s="6"/>
      <c r="J33" s="9">
        <v>334</v>
      </c>
      <c r="K33" s="17">
        <v>294</v>
      </c>
      <c r="L33" s="9"/>
      <c r="M33" s="6"/>
      <c r="N33" s="17">
        <f t="shared" si="1"/>
        <v>628</v>
      </c>
    </row>
    <row r="34" spans="1:14" s="18" customFormat="1" x14ac:dyDescent="0.35">
      <c r="A34" s="6">
        <v>2</v>
      </c>
      <c r="B34" s="7" t="s">
        <v>28</v>
      </c>
      <c r="C34" s="6"/>
      <c r="D34" s="8">
        <v>7</v>
      </c>
      <c r="E34" s="6">
        <v>8</v>
      </c>
      <c r="F34" s="6">
        <v>40</v>
      </c>
      <c r="G34" s="6"/>
      <c r="H34" s="6">
        <f t="shared" si="0"/>
        <v>55</v>
      </c>
      <c r="I34" s="6"/>
      <c r="J34" s="9">
        <v>325</v>
      </c>
      <c r="K34" s="17">
        <v>327</v>
      </c>
      <c r="L34" s="9"/>
      <c r="M34" s="6"/>
      <c r="N34" s="17">
        <f t="shared" si="1"/>
        <v>652</v>
      </c>
    </row>
    <row r="35" spans="1:14" s="18" customFormat="1" x14ac:dyDescent="0.35">
      <c r="A35" s="6">
        <v>4</v>
      </c>
      <c r="B35" s="7" t="s">
        <v>12</v>
      </c>
      <c r="C35" s="10"/>
      <c r="D35" s="8">
        <v>8</v>
      </c>
      <c r="E35" s="6">
        <v>7</v>
      </c>
      <c r="F35" s="6">
        <v>40</v>
      </c>
      <c r="G35" s="6"/>
      <c r="H35" s="6">
        <f t="shared" si="0"/>
        <v>55</v>
      </c>
      <c r="I35" s="6"/>
      <c r="J35" s="11">
        <v>335</v>
      </c>
      <c r="K35" s="17">
        <v>279</v>
      </c>
      <c r="L35" s="9"/>
      <c r="M35" s="6"/>
      <c r="N35" s="17">
        <f t="shared" si="1"/>
        <v>614</v>
      </c>
    </row>
    <row r="36" spans="1:14" s="18" customFormat="1" x14ac:dyDescent="0.35">
      <c r="A36" s="6">
        <v>5</v>
      </c>
      <c r="B36" s="7" t="s">
        <v>2</v>
      </c>
      <c r="C36" s="10"/>
      <c r="D36" s="8">
        <v>7</v>
      </c>
      <c r="E36" s="6">
        <v>7</v>
      </c>
      <c r="F36" s="6">
        <v>40</v>
      </c>
      <c r="G36" s="6"/>
      <c r="H36" s="6">
        <f t="shared" si="0"/>
        <v>54</v>
      </c>
      <c r="I36" s="6"/>
      <c r="J36" s="8">
        <v>324</v>
      </c>
      <c r="K36" s="17">
        <v>271</v>
      </c>
      <c r="L36" s="9"/>
      <c r="M36" s="6"/>
      <c r="N36" s="17">
        <f t="shared" si="1"/>
        <v>595</v>
      </c>
    </row>
    <row r="37" spans="1:14" s="18" customFormat="1" x14ac:dyDescent="0.35">
      <c r="A37" s="6">
        <v>6</v>
      </c>
      <c r="B37" s="7" t="s">
        <v>3</v>
      </c>
      <c r="C37" s="10"/>
      <c r="D37" s="8">
        <v>6</v>
      </c>
      <c r="E37" s="6">
        <v>7</v>
      </c>
      <c r="F37" s="6">
        <v>40</v>
      </c>
      <c r="G37" s="6"/>
      <c r="H37" s="6">
        <f t="shared" si="0"/>
        <v>53</v>
      </c>
      <c r="I37" s="6"/>
      <c r="J37" s="11">
        <v>296</v>
      </c>
      <c r="K37" s="17">
        <v>268</v>
      </c>
      <c r="L37" s="9"/>
      <c r="M37" s="6"/>
      <c r="N37" s="17">
        <f t="shared" si="1"/>
        <v>564</v>
      </c>
    </row>
    <row r="38" spans="1:14" s="18" customFormat="1" x14ac:dyDescent="0.35">
      <c r="A38" s="6">
        <v>7</v>
      </c>
      <c r="B38" s="7" t="s">
        <v>13</v>
      </c>
      <c r="C38" s="10"/>
      <c r="D38" s="8">
        <v>7</v>
      </c>
      <c r="E38" s="6">
        <v>6</v>
      </c>
      <c r="F38" s="6">
        <v>40</v>
      </c>
      <c r="G38" s="6"/>
      <c r="H38" s="6">
        <f t="shared" si="0"/>
        <v>53</v>
      </c>
      <c r="I38" s="6"/>
      <c r="J38" s="11">
        <v>299</v>
      </c>
      <c r="K38" s="17">
        <v>234</v>
      </c>
      <c r="L38" s="11"/>
      <c r="M38" s="11"/>
      <c r="N38" s="17">
        <f t="shared" si="1"/>
        <v>533</v>
      </c>
    </row>
    <row r="39" spans="1:14" s="18" customFormat="1" x14ac:dyDescent="0.35">
      <c r="A39" s="6">
        <v>8</v>
      </c>
      <c r="B39" s="7" t="s">
        <v>15</v>
      </c>
      <c r="C39" s="10"/>
      <c r="D39" s="8">
        <v>6</v>
      </c>
      <c r="E39" s="6">
        <v>6</v>
      </c>
      <c r="F39" s="6">
        <v>20</v>
      </c>
      <c r="G39" s="6"/>
      <c r="H39" s="6">
        <f t="shared" si="0"/>
        <v>32</v>
      </c>
      <c r="I39" s="6"/>
      <c r="J39" s="11">
        <v>271</v>
      </c>
      <c r="K39" s="17">
        <v>215</v>
      </c>
      <c r="L39" s="9"/>
      <c r="M39" s="6"/>
      <c r="N39" s="17">
        <f t="shared" si="1"/>
        <v>486</v>
      </c>
    </row>
    <row r="40" spans="1:14" s="18" customFormat="1" x14ac:dyDescent="0.35">
      <c r="A40" s="6">
        <v>9</v>
      </c>
      <c r="B40" s="7" t="s">
        <v>29</v>
      </c>
      <c r="C40" s="6"/>
      <c r="D40" s="8">
        <v>5</v>
      </c>
      <c r="E40" s="6">
        <v>6</v>
      </c>
      <c r="F40" s="6">
        <v>20</v>
      </c>
      <c r="G40" s="6"/>
      <c r="H40" s="6">
        <f t="shared" si="0"/>
        <v>31</v>
      </c>
      <c r="I40" s="6"/>
      <c r="J40" s="11">
        <v>252</v>
      </c>
      <c r="K40" s="17">
        <v>221</v>
      </c>
      <c r="L40" s="11"/>
      <c r="M40" s="11"/>
      <c r="N40" s="17">
        <f t="shared" si="1"/>
        <v>473</v>
      </c>
    </row>
    <row r="41" spans="1:14" s="18" customFormat="1" x14ac:dyDescent="0.35">
      <c r="A41" s="6">
        <v>10</v>
      </c>
      <c r="B41" s="7" t="s">
        <v>10</v>
      </c>
      <c r="C41" s="10"/>
      <c r="D41" s="8">
        <v>6</v>
      </c>
      <c r="E41" s="6">
        <v>5</v>
      </c>
      <c r="F41" s="6">
        <v>20</v>
      </c>
      <c r="G41" s="6"/>
      <c r="H41" s="6">
        <f t="shared" si="0"/>
        <v>31</v>
      </c>
      <c r="I41" s="6"/>
      <c r="J41" s="11">
        <v>230</v>
      </c>
      <c r="K41" s="17">
        <v>189</v>
      </c>
      <c r="L41" s="11"/>
      <c r="M41" s="11"/>
      <c r="N41" s="17">
        <f t="shared" si="1"/>
        <v>419</v>
      </c>
    </row>
    <row r="42" spans="1:14" s="18" customFormat="1" x14ac:dyDescent="0.35">
      <c r="A42" s="6">
        <v>11</v>
      </c>
      <c r="B42" s="7" t="s">
        <v>14</v>
      </c>
      <c r="C42" s="6"/>
      <c r="D42" s="8">
        <v>5</v>
      </c>
      <c r="E42" s="6">
        <v>4</v>
      </c>
      <c r="F42" s="6">
        <v>20</v>
      </c>
      <c r="G42" s="6"/>
      <c r="H42" s="6">
        <f t="shared" si="0"/>
        <v>29</v>
      </c>
      <c r="I42" s="6"/>
      <c r="J42" s="11">
        <v>251</v>
      </c>
      <c r="K42" s="17">
        <v>189</v>
      </c>
      <c r="L42" s="9"/>
      <c r="M42" s="6"/>
      <c r="N42" s="17">
        <f t="shared" si="1"/>
        <v>440</v>
      </c>
    </row>
    <row r="43" spans="1:14" s="18" customFormat="1" x14ac:dyDescent="0.35">
      <c r="A43" s="6">
        <v>12</v>
      </c>
      <c r="B43" s="7" t="s">
        <v>8</v>
      </c>
      <c r="C43" s="8"/>
      <c r="D43" s="8">
        <v>5</v>
      </c>
      <c r="E43" s="6">
        <v>4</v>
      </c>
      <c r="F43" s="6">
        <v>20</v>
      </c>
      <c r="G43" s="6"/>
      <c r="H43" s="6">
        <f t="shared" si="0"/>
        <v>29</v>
      </c>
      <c r="I43" s="6"/>
      <c r="J43" s="8">
        <v>220</v>
      </c>
      <c r="K43" s="17">
        <v>182</v>
      </c>
      <c r="L43" s="11"/>
      <c r="M43" s="11"/>
      <c r="N43" s="17">
        <f t="shared" si="1"/>
        <v>402</v>
      </c>
    </row>
    <row r="44" spans="1:14" s="18" customFormat="1" x14ac:dyDescent="0.35">
      <c r="A44" s="6">
        <v>14</v>
      </c>
      <c r="B44" s="7" t="s">
        <v>9</v>
      </c>
      <c r="C44" s="10"/>
      <c r="D44" s="8">
        <v>4</v>
      </c>
      <c r="E44" s="6">
        <v>5</v>
      </c>
      <c r="F44" s="6">
        <v>20</v>
      </c>
      <c r="G44" s="6"/>
      <c r="H44" s="6">
        <f t="shared" si="0"/>
        <v>29</v>
      </c>
      <c r="I44" s="6"/>
      <c r="J44" s="11">
        <v>205</v>
      </c>
      <c r="K44" s="17">
        <v>189</v>
      </c>
      <c r="L44" s="11"/>
      <c r="M44" s="11"/>
      <c r="N44" s="17">
        <f t="shared" si="1"/>
        <v>394</v>
      </c>
    </row>
    <row r="45" spans="1:14" s="18" customFormat="1" x14ac:dyDescent="0.35">
      <c r="A45" s="6">
        <v>15</v>
      </c>
      <c r="B45" s="7" t="s">
        <v>6</v>
      </c>
      <c r="C45" s="10"/>
      <c r="D45" s="8">
        <v>4</v>
      </c>
      <c r="E45" s="6">
        <v>5</v>
      </c>
      <c r="F45" s="6">
        <v>20</v>
      </c>
      <c r="G45" s="6"/>
      <c r="H45" s="6">
        <f t="shared" si="0"/>
        <v>29</v>
      </c>
      <c r="I45" s="6"/>
      <c r="J45" s="11">
        <v>193</v>
      </c>
      <c r="K45" s="17">
        <v>193</v>
      </c>
      <c r="L45" s="11"/>
      <c r="M45" s="11"/>
      <c r="N45" s="17">
        <f t="shared" si="1"/>
        <v>386</v>
      </c>
    </row>
    <row r="46" spans="1:14" s="18" customFormat="1" x14ac:dyDescent="0.35">
      <c r="A46" s="6">
        <v>13</v>
      </c>
      <c r="B46" s="7" t="s">
        <v>11</v>
      </c>
      <c r="C46" s="8"/>
      <c r="D46" s="8">
        <v>3</v>
      </c>
      <c r="E46" s="6">
        <v>4</v>
      </c>
      <c r="F46" s="6">
        <v>0</v>
      </c>
      <c r="G46" s="6"/>
      <c r="H46" s="6">
        <f t="shared" si="0"/>
        <v>7</v>
      </c>
      <c r="I46" s="6"/>
      <c r="J46" s="11">
        <v>204</v>
      </c>
      <c r="K46" s="17">
        <v>188</v>
      </c>
      <c r="L46" s="11"/>
      <c r="M46" s="11"/>
      <c r="N46" s="17">
        <f t="shared" si="1"/>
        <v>392</v>
      </c>
    </row>
    <row r="47" spans="1:14" s="18" customFormat="1" x14ac:dyDescent="0.35">
      <c r="A47" s="6">
        <v>16</v>
      </c>
      <c r="B47" s="7" t="s">
        <v>16</v>
      </c>
      <c r="C47" s="10"/>
      <c r="D47" s="8">
        <v>4</v>
      </c>
      <c r="E47" s="6">
        <v>3</v>
      </c>
      <c r="F47" s="6">
        <v>0</v>
      </c>
      <c r="G47" s="6"/>
      <c r="H47" s="6">
        <f t="shared" si="0"/>
        <v>7</v>
      </c>
      <c r="I47" s="6"/>
      <c r="J47" s="8">
        <v>207</v>
      </c>
      <c r="K47" s="17">
        <v>129</v>
      </c>
      <c r="L47" s="11"/>
      <c r="M47" s="11"/>
      <c r="N47" s="17">
        <f t="shared" si="1"/>
        <v>336</v>
      </c>
    </row>
    <row r="48" spans="1:14" s="18" customFormat="1" x14ac:dyDescent="0.35">
      <c r="A48" s="6">
        <v>18</v>
      </c>
      <c r="B48" s="18" t="s">
        <v>40</v>
      </c>
      <c r="C48" s="8"/>
      <c r="D48" s="8">
        <v>3</v>
      </c>
      <c r="E48" s="6">
        <v>3</v>
      </c>
      <c r="F48" s="6">
        <v>0</v>
      </c>
      <c r="G48" s="6"/>
      <c r="H48" s="6">
        <f t="shared" si="0"/>
        <v>6</v>
      </c>
      <c r="I48" s="6"/>
      <c r="J48" s="9">
        <v>144</v>
      </c>
      <c r="K48" s="17">
        <v>150</v>
      </c>
      <c r="L48" s="9"/>
      <c r="M48" s="6"/>
      <c r="N48" s="17">
        <f t="shared" si="1"/>
        <v>294</v>
      </c>
    </row>
    <row r="49" spans="1:14" s="18" customFormat="1" x14ac:dyDescent="0.35">
      <c r="A49" s="6">
        <v>17</v>
      </c>
      <c r="B49" s="7" t="s">
        <v>47</v>
      </c>
      <c r="C49"/>
      <c r="D49" s="8">
        <v>2</v>
      </c>
      <c r="E49" s="6">
        <v>3</v>
      </c>
      <c r="F49" s="6">
        <v>0</v>
      </c>
      <c r="G49"/>
      <c r="H49" s="6">
        <f t="shared" si="0"/>
        <v>5</v>
      </c>
      <c r="I49"/>
      <c r="J49" s="11">
        <v>143</v>
      </c>
      <c r="K49" s="13">
        <v>133</v>
      </c>
      <c r="L49"/>
      <c r="M49"/>
      <c r="N49" s="17">
        <f t="shared" si="1"/>
        <v>276</v>
      </c>
    </row>
    <row r="50" spans="1:14" s="18" customFormat="1" x14ac:dyDescent="0.35">
      <c r="A50" s="6">
        <v>19</v>
      </c>
      <c r="B50" s="7" t="s">
        <v>17</v>
      </c>
      <c r="C50" s="6"/>
      <c r="D50" s="8">
        <v>3</v>
      </c>
      <c r="E50" s="6">
        <v>2</v>
      </c>
      <c r="F50" s="6">
        <v>0</v>
      </c>
      <c r="G50" s="6"/>
      <c r="H50" s="6">
        <f t="shared" si="0"/>
        <v>5</v>
      </c>
      <c r="I50" s="6"/>
      <c r="J50" s="11">
        <v>166</v>
      </c>
      <c r="K50" s="17">
        <v>90</v>
      </c>
      <c r="L50" s="9"/>
      <c r="M50" s="6"/>
      <c r="N50" s="17">
        <f t="shared" si="1"/>
        <v>256</v>
      </c>
    </row>
    <row r="51" spans="1:14" x14ac:dyDescent="0.35">
      <c r="A51" s="6">
        <v>20</v>
      </c>
      <c r="B51" s="7" t="s">
        <v>5</v>
      </c>
      <c r="C51" s="10"/>
      <c r="D51" s="8">
        <v>2</v>
      </c>
      <c r="E51" s="6">
        <v>2</v>
      </c>
      <c r="F51" s="6">
        <v>0</v>
      </c>
      <c r="G51" s="6"/>
      <c r="H51" s="6">
        <f t="shared" si="0"/>
        <v>4</v>
      </c>
      <c r="I51" s="6"/>
      <c r="J51" s="11">
        <v>111</v>
      </c>
      <c r="K51" s="17">
        <v>87</v>
      </c>
      <c r="L51" s="11"/>
      <c r="M51" s="11"/>
      <c r="N51" s="17">
        <f t="shared" si="1"/>
        <v>198</v>
      </c>
    </row>
  </sheetData>
  <sortState xmlns:xlrd2="http://schemas.microsoft.com/office/spreadsheetml/2017/richdata2" ref="B32:N51">
    <sortCondition descending="1" ref="H32:H51"/>
    <sortCondition descending="1" ref="N32:N51"/>
  </sortState>
  <mergeCells count="3">
    <mergeCell ref="A28:N28"/>
    <mergeCell ref="D30:H30"/>
    <mergeCell ref="J30:N30"/>
  </mergeCells>
  <pageMargins left="0.7" right="0.7" top="0.75" bottom="0.75" header="0.3" footer="0.3"/>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B8852-9287-4C91-8E3D-18EDDA18B019}">
  <sheetPr>
    <pageSetUpPr fitToPage="1"/>
  </sheetPr>
  <dimension ref="A1:N51"/>
  <sheetViews>
    <sheetView tabSelected="1" workbookViewId="0">
      <selection activeCell="C23" sqref="C23"/>
    </sheetView>
  </sheetViews>
  <sheetFormatPr defaultRowHeight="14.5" x14ac:dyDescent="0.35"/>
  <cols>
    <col min="1" max="1" width="7.08984375" bestFit="1" customWidth="1"/>
    <col min="2" max="2" width="19.6328125" bestFit="1" customWidth="1"/>
    <col min="3" max="3" width="8.36328125" customWidth="1"/>
    <col min="4" max="10" width="6.26953125" customWidth="1"/>
    <col min="11" max="11" width="6.26953125" style="13" customWidth="1"/>
    <col min="12" max="15" width="6.26953125" customWidth="1"/>
  </cols>
  <sheetData>
    <row r="1" spans="1:11" s="1" customFormat="1" x14ac:dyDescent="0.35">
      <c r="D1"/>
      <c r="E1" s="1" t="s">
        <v>56</v>
      </c>
      <c r="K1" s="12"/>
    </row>
    <row r="3" spans="1:11" s="1" customFormat="1" x14ac:dyDescent="0.35">
      <c r="A3" s="1" t="s">
        <v>33</v>
      </c>
      <c r="B3" s="1" t="s">
        <v>59</v>
      </c>
      <c r="D3"/>
      <c r="F3" s="1" t="s">
        <v>32</v>
      </c>
      <c r="G3" s="1" t="s">
        <v>60</v>
      </c>
      <c r="K3" s="12"/>
    </row>
    <row r="4" spans="1:11" x14ac:dyDescent="0.35">
      <c r="A4" s="2">
        <v>1</v>
      </c>
      <c r="B4" t="s">
        <v>13</v>
      </c>
      <c r="D4" s="16"/>
      <c r="F4" s="2">
        <v>1</v>
      </c>
      <c r="H4" s="16"/>
      <c r="K4" s="20"/>
    </row>
    <row r="5" spans="1:11" x14ac:dyDescent="0.35">
      <c r="A5" s="2">
        <v>2</v>
      </c>
      <c r="B5" t="s">
        <v>2</v>
      </c>
      <c r="D5" s="16"/>
      <c r="E5" s="16"/>
      <c r="F5" s="21">
        <v>2</v>
      </c>
      <c r="G5" s="26" t="s">
        <v>9</v>
      </c>
      <c r="I5" t="s">
        <v>51</v>
      </c>
    </row>
    <row r="6" spans="1:11" x14ac:dyDescent="0.35">
      <c r="A6" s="2">
        <v>3</v>
      </c>
      <c r="B6" t="s">
        <v>1</v>
      </c>
      <c r="F6" s="2">
        <v>3</v>
      </c>
      <c r="G6" t="s">
        <v>14</v>
      </c>
      <c r="K6" s="20"/>
    </row>
    <row r="7" spans="1:11" x14ac:dyDescent="0.35">
      <c r="A7" s="19">
        <v>4</v>
      </c>
      <c r="B7" s="1" t="s">
        <v>0</v>
      </c>
      <c r="C7" t="s">
        <v>51</v>
      </c>
      <c r="D7" s="16"/>
      <c r="E7" s="16"/>
      <c r="F7" s="22">
        <v>4</v>
      </c>
      <c r="G7" t="s">
        <v>4</v>
      </c>
      <c r="J7" s="16"/>
    </row>
    <row r="8" spans="1:11" x14ac:dyDescent="0.35">
      <c r="A8" s="2">
        <v>5</v>
      </c>
      <c r="B8" t="s">
        <v>7</v>
      </c>
      <c r="D8" s="16"/>
      <c r="F8" s="2">
        <v>5</v>
      </c>
      <c r="G8" t="s">
        <v>10</v>
      </c>
    </row>
    <row r="9" spans="1:11" x14ac:dyDescent="0.35">
      <c r="A9" s="2">
        <v>6</v>
      </c>
      <c r="B9" t="s">
        <v>12</v>
      </c>
      <c r="E9" s="16"/>
      <c r="F9" s="21">
        <v>6</v>
      </c>
      <c r="G9" s="18" t="s">
        <v>8</v>
      </c>
      <c r="J9" s="16"/>
    </row>
    <row r="10" spans="1:11" x14ac:dyDescent="0.35">
      <c r="A10" s="2">
        <v>7</v>
      </c>
      <c r="B10" t="s">
        <v>30</v>
      </c>
      <c r="F10" s="2">
        <v>7</v>
      </c>
      <c r="G10" t="s">
        <v>6</v>
      </c>
      <c r="J10" s="16"/>
    </row>
    <row r="11" spans="1:11" x14ac:dyDescent="0.35">
      <c r="A11" s="2">
        <v>8</v>
      </c>
      <c r="B11" t="s">
        <v>15</v>
      </c>
      <c r="F11" s="2">
        <v>8</v>
      </c>
    </row>
    <row r="12" spans="1:11" x14ac:dyDescent="0.35">
      <c r="A12" s="2"/>
    </row>
    <row r="13" spans="1:11" s="1" customFormat="1" x14ac:dyDescent="0.35">
      <c r="A13" s="1" t="s">
        <v>48</v>
      </c>
      <c r="B13" s="1" t="s">
        <v>60</v>
      </c>
      <c r="D13"/>
      <c r="K13" s="12"/>
    </row>
    <row r="14" spans="1:11" x14ac:dyDescent="0.35">
      <c r="A14" s="2">
        <v>1</v>
      </c>
      <c r="B14" t="s">
        <v>17</v>
      </c>
      <c r="D14" s="16"/>
    </row>
    <row r="15" spans="1:11" x14ac:dyDescent="0.35">
      <c r="A15" s="2">
        <v>2</v>
      </c>
      <c r="B15" t="s">
        <v>40</v>
      </c>
      <c r="D15" s="16"/>
    </row>
    <row r="16" spans="1:11" x14ac:dyDescent="0.35">
      <c r="A16" s="2">
        <v>3</v>
      </c>
      <c r="B16" s="1" t="s">
        <v>11</v>
      </c>
      <c r="C16" t="s">
        <v>51</v>
      </c>
      <c r="D16" s="16"/>
    </row>
    <row r="17" spans="1:14" x14ac:dyDescent="0.35">
      <c r="A17" s="2">
        <v>4</v>
      </c>
      <c r="B17" t="s">
        <v>16</v>
      </c>
      <c r="D17" s="16"/>
    </row>
    <row r="18" spans="1:14" x14ac:dyDescent="0.35">
      <c r="A18" s="2">
        <v>5</v>
      </c>
      <c r="B18" t="s">
        <v>41</v>
      </c>
      <c r="D18" s="16"/>
    </row>
    <row r="19" spans="1:14" x14ac:dyDescent="0.35">
      <c r="A19" s="2">
        <v>6</v>
      </c>
      <c r="B19" t="s">
        <v>31</v>
      </c>
      <c r="D19" s="16"/>
    </row>
    <row r="21" spans="1:14" x14ac:dyDescent="0.35">
      <c r="A21" t="s">
        <v>51</v>
      </c>
    </row>
    <row r="22" spans="1:14" x14ac:dyDescent="0.35">
      <c r="A22" t="s">
        <v>33</v>
      </c>
      <c r="B22" t="s">
        <v>34</v>
      </c>
      <c r="C22" t="s">
        <v>35</v>
      </c>
    </row>
    <row r="23" spans="1:14" x14ac:dyDescent="0.35">
      <c r="A23" t="s">
        <v>32</v>
      </c>
      <c r="B23" s="18" t="s">
        <v>57</v>
      </c>
      <c r="C23" s="18" t="s">
        <v>62</v>
      </c>
    </row>
    <row r="24" spans="1:14" s="18" customFormat="1" x14ac:dyDescent="0.35">
      <c r="A24" s="18" t="s">
        <v>36</v>
      </c>
      <c r="B24" t="s">
        <v>11</v>
      </c>
      <c r="C24" t="s">
        <v>61</v>
      </c>
      <c r="K24" s="25"/>
    </row>
    <row r="28" spans="1:14" x14ac:dyDescent="0.35">
      <c r="A28" s="27" t="s">
        <v>58</v>
      </c>
      <c r="B28" s="27"/>
      <c r="C28" s="27"/>
      <c r="D28" s="27"/>
      <c r="E28" s="27"/>
      <c r="F28" s="27"/>
      <c r="G28" s="27"/>
      <c r="H28" s="27"/>
      <c r="I28" s="27"/>
      <c r="J28" s="27"/>
      <c r="K28" s="27"/>
      <c r="L28" s="27"/>
      <c r="M28" s="27"/>
      <c r="N28" s="27"/>
    </row>
    <row r="29" spans="1:14" x14ac:dyDescent="0.35">
      <c r="A29" s="3"/>
      <c r="B29" s="4"/>
      <c r="C29" s="5"/>
      <c r="D29" s="4"/>
      <c r="E29" s="4"/>
      <c r="F29" s="4"/>
      <c r="G29" s="4"/>
      <c r="H29" s="4"/>
      <c r="I29" s="3"/>
      <c r="J29" s="4"/>
      <c r="K29" s="14"/>
      <c r="L29" s="4"/>
      <c r="M29" s="4"/>
      <c r="N29" s="4"/>
    </row>
    <row r="30" spans="1:14" x14ac:dyDescent="0.35">
      <c r="A30" s="3" t="s">
        <v>18</v>
      </c>
      <c r="B30" s="3" t="s">
        <v>19</v>
      </c>
      <c r="C30" s="5"/>
      <c r="D30" s="28" t="s">
        <v>20</v>
      </c>
      <c r="E30" s="28"/>
      <c r="F30" s="28"/>
      <c r="G30" s="28"/>
      <c r="H30" s="28"/>
      <c r="I30" s="3"/>
      <c r="J30" s="28" t="s">
        <v>21</v>
      </c>
      <c r="K30" s="28"/>
      <c r="L30" s="28"/>
      <c r="M30" s="28"/>
      <c r="N30" s="28"/>
    </row>
    <row r="31" spans="1:14" x14ac:dyDescent="0.35">
      <c r="A31" s="3"/>
      <c r="B31" s="4"/>
      <c r="C31" s="5"/>
      <c r="D31" s="3" t="s">
        <v>22</v>
      </c>
      <c r="E31" s="3" t="s">
        <v>23</v>
      </c>
      <c r="F31" s="3" t="s">
        <v>24</v>
      </c>
      <c r="G31" s="3" t="s">
        <v>25</v>
      </c>
      <c r="H31" s="3" t="s">
        <v>26</v>
      </c>
      <c r="I31" s="3"/>
      <c r="J31" s="3" t="s">
        <v>22</v>
      </c>
      <c r="K31" s="14" t="s">
        <v>23</v>
      </c>
      <c r="L31" s="3" t="s">
        <v>25</v>
      </c>
      <c r="M31" s="3"/>
      <c r="N31" s="3" t="s">
        <v>26</v>
      </c>
    </row>
    <row r="32" spans="1:14" s="18" customFormat="1" x14ac:dyDescent="0.35">
      <c r="A32" s="6">
        <v>1</v>
      </c>
      <c r="B32" s="7" t="s">
        <v>27</v>
      </c>
      <c r="C32" s="6"/>
      <c r="D32" s="8">
        <v>8</v>
      </c>
      <c r="E32" s="6">
        <v>8</v>
      </c>
      <c r="F32" s="6">
        <v>40</v>
      </c>
      <c r="G32" s="6"/>
      <c r="H32" s="6">
        <f t="shared" ref="H32:H51" si="0">D32+E32+F32+G32</f>
        <v>56</v>
      </c>
      <c r="I32" s="6"/>
      <c r="J32" s="8">
        <v>352</v>
      </c>
      <c r="K32" s="17">
        <v>312</v>
      </c>
      <c r="L32" s="9"/>
      <c r="M32" s="6"/>
      <c r="N32" s="17">
        <f t="shared" ref="N32:N51" si="1">J32+K32+L32</f>
        <v>664</v>
      </c>
    </row>
    <row r="33" spans="1:14" s="18" customFormat="1" x14ac:dyDescent="0.35">
      <c r="A33" s="6">
        <v>3</v>
      </c>
      <c r="B33" s="7" t="s">
        <v>7</v>
      </c>
      <c r="C33" s="10"/>
      <c r="D33" s="8">
        <v>8</v>
      </c>
      <c r="E33" s="6">
        <v>8</v>
      </c>
      <c r="F33" s="6">
        <v>40</v>
      </c>
      <c r="G33" s="6"/>
      <c r="H33" s="6">
        <f t="shared" si="0"/>
        <v>56</v>
      </c>
      <c r="I33" s="6"/>
      <c r="J33" s="9">
        <v>334</v>
      </c>
      <c r="K33" s="17">
        <v>294</v>
      </c>
      <c r="L33" s="9"/>
      <c r="M33" s="6"/>
      <c r="N33" s="17">
        <f t="shared" si="1"/>
        <v>628</v>
      </c>
    </row>
    <row r="34" spans="1:14" s="18" customFormat="1" x14ac:dyDescent="0.35">
      <c r="A34" s="6">
        <v>2</v>
      </c>
      <c r="B34" s="7" t="s">
        <v>28</v>
      </c>
      <c r="C34" s="6"/>
      <c r="D34" s="8">
        <v>7</v>
      </c>
      <c r="E34" s="6">
        <v>8</v>
      </c>
      <c r="F34" s="6">
        <v>40</v>
      </c>
      <c r="G34" s="6"/>
      <c r="H34" s="6">
        <f t="shared" si="0"/>
        <v>55</v>
      </c>
      <c r="I34" s="6"/>
      <c r="J34" s="9">
        <v>325</v>
      </c>
      <c r="K34" s="17">
        <v>327</v>
      </c>
      <c r="L34" s="9"/>
      <c r="M34" s="6"/>
      <c r="N34" s="17">
        <f t="shared" si="1"/>
        <v>652</v>
      </c>
    </row>
    <row r="35" spans="1:14" s="18" customFormat="1" x14ac:dyDescent="0.35">
      <c r="A35" s="6">
        <v>4</v>
      </c>
      <c r="B35" s="7" t="s">
        <v>12</v>
      </c>
      <c r="C35" s="10"/>
      <c r="D35" s="8">
        <v>8</v>
      </c>
      <c r="E35" s="6">
        <v>7</v>
      </c>
      <c r="F35" s="6">
        <v>40</v>
      </c>
      <c r="G35" s="6"/>
      <c r="H35" s="6">
        <f t="shared" si="0"/>
        <v>55</v>
      </c>
      <c r="I35" s="6"/>
      <c r="J35" s="11">
        <v>335</v>
      </c>
      <c r="K35" s="17">
        <v>279</v>
      </c>
      <c r="L35" s="9"/>
      <c r="M35" s="6"/>
      <c r="N35" s="17">
        <f t="shared" si="1"/>
        <v>614</v>
      </c>
    </row>
    <row r="36" spans="1:14" s="18" customFormat="1" x14ac:dyDescent="0.35">
      <c r="A36" s="6">
        <v>5</v>
      </c>
      <c r="B36" s="7" t="s">
        <v>2</v>
      </c>
      <c r="C36" s="10"/>
      <c r="D36" s="8">
        <v>7</v>
      </c>
      <c r="E36" s="6">
        <v>7</v>
      </c>
      <c r="F36" s="6">
        <v>40</v>
      </c>
      <c r="G36" s="6"/>
      <c r="H36" s="6">
        <f t="shared" si="0"/>
        <v>54</v>
      </c>
      <c r="I36" s="6"/>
      <c r="J36" s="8">
        <v>324</v>
      </c>
      <c r="K36" s="17">
        <v>271</v>
      </c>
      <c r="L36" s="9"/>
      <c r="M36" s="6"/>
      <c r="N36" s="17">
        <f t="shared" si="1"/>
        <v>595</v>
      </c>
    </row>
    <row r="37" spans="1:14" s="18" customFormat="1" x14ac:dyDescent="0.35">
      <c r="A37" s="6">
        <v>6</v>
      </c>
      <c r="B37" s="7" t="s">
        <v>3</v>
      </c>
      <c r="C37" s="10"/>
      <c r="D37" s="8">
        <v>6</v>
      </c>
      <c r="E37" s="6">
        <v>7</v>
      </c>
      <c r="F37" s="6">
        <v>40</v>
      </c>
      <c r="G37" s="6"/>
      <c r="H37" s="6">
        <f t="shared" si="0"/>
        <v>53</v>
      </c>
      <c r="I37" s="6"/>
      <c r="J37" s="11">
        <v>296</v>
      </c>
      <c r="K37" s="17">
        <v>268</v>
      </c>
      <c r="L37" s="9"/>
      <c r="M37" s="6"/>
      <c r="N37" s="17">
        <f t="shared" si="1"/>
        <v>564</v>
      </c>
    </row>
    <row r="38" spans="1:14" s="18" customFormat="1" x14ac:dyDescent="0.35">
      <c r="A38" s="6">
        <v>7</v>
      </c>
      <c r="B38" s="7" t="s">
        <v>13</v>
      </c>
      <c r="C38" s="10"/>
      <c r="D38" s="8">
        <v>7</v>
      </c>
      <c r="E38" s="6">
        <v>6</v>
      </c>
      <c r="F38" s="6">
        <v>40</v>
      </c>
      <c r="G38" s="6"/>
      <c r="H38" s="6">
        <f t="shared" si="0"/>
        <v>53</v>
      </c>
      <c r="I38" s="6"/>
      <c r="J38" s="11">
        <v>299</v>
      </c>
      <c r="K38" s="17">
        <v>234</v>
      </c>
      <c r="L38" s="11"/>
      <c r="M38" s="11"/>
      <c r="N38" s="17">
        <f t="shared" si="1"/>
        <v>533</v>
      </c>
    </row>
    <row r="39" spans="1:14" s="18" customFormat="1" x14ac:dyDescent="0.35">
      <c r="A39" s="6">
        <v>8</v>
      </c>
      <c r="B39" s="7" t="s">
        <v>15</v>
      </c>
      <c r="C39" s="10"/>
      <c r="D39" s="8">
        <v>6</v>
      </c>
      <c r="E39" s="6">
        <v>6</v>
      </c>
      <c r="F39" s="6">
        <v>40</v>
      </c>
      <c r="G39" s="6"/>
      <c r="H39" s="6">
        <f t="shared" si="0"/>
        <v>52</v>
      </c>
      <c r="I39" s="6"/>
      <c r="J39" s="11">
        <v>271</v>
      </c>
      <c r="K39" s="17">
        <v>215</v>
      </c>
      <c r="L39" s="9"/>
      <c r="M39" s="6"/>
      <c r="N39" s="17">
        <f t="shared" si="1"/>
        <v>486</v>
      </c>
    </row>
    <row r="40" spans="1:14" s="18" customFormat="1" x14ac:dyDescent="0.35">
      <c r="A40" s="6">
        <v>9</v>
      </c>
      <c r="B40" s="7" t="s">
        <v>29</v>
      </c>
      <c r="C40" s="6"/>
      <c r="D40" s="8">
        <v>5</v>
      </c>
      <c r="E40" s="6">
        <v>6</v>
      </c>
      <c r="F40" s="6">
        <v>20</v>
      </c>
      <c r="G40" s="6"/>
      <c r="H40" s="6">
        <f t="shared" si="0"/>
        <v>31</v>
      </c>
      <c r="I40" s="6"/>
      <c r="J40" s="11">
        <v>252</v>
      </c>
      <c r="K40" s="17">
        <v>221</v>
      </c>
      <c r="L40" s="11"/>
      <c r="M40" s="11"/>
      <c r="N40" s="17">
        <f t="shared" si="1"/>
        <v>473</v>
      </c>
    </row>
    <row r="41" spans="1:14" s="18" customFormat="1" x14ac:dyDescent="0.35">
      <c r="A41" s="6">
        <v>10</v>
      </c>
      <c r="B41" s="7" t="s">
        <v>10</v>
      </c>
      <c r="C41" s="10"/>
      <c r="D41" s="8">
        <v>6</v>
      </c>
      <c r="E41" s="6">
        <v>5</v>
      </c>
      <c r="F41" s="6">
        <v>20</v>
      </c>
      <c r="G41" s="6"/>
      <c r="H41" s="6">
        <f t="shared" si="0"/>
        <v>31</v>
      </c>
      <c r="I41" s="6"/>
      <c r="J41" s="11">
        <v>230</v>
      </c>
      <c r="K41" s="17">
        <v>189</v>
      </c>
      <c r="L41" s="11"/>
      <c r="M41" s="11"/>
      <c r="N41" s="17">
        <f t="shared" si="1"/>
        <v>419</v>
      </c>
    </row>
    <row r="42" spans="1:14" s="18" customFormat="1" x14ac:dyDescent="0.35">
      <c r="A42" s="6">
        <v>11</v>
      </c>
      <c r="B42" s="7" t="s">
        <v>14</v>
      </c>
      <c r="C42" s="6"/>
      <c r="D42" s="8">
        <v>5</v>
      </c>
      <c r="E42" s="6">
        <v>4</v>
      </c>
      <c r="F42" s="6">
        <v>20</v>
      </c>
      <c r="G42" s="6"/>
      <c r="H42" s="6">
        <f t="shared" si="0"/>
        <v>29</v>
      </c>
      <c r="I42" s="6"/>
      <c r="J42" s="11">
        <v>251</v>
      </c>
      <c r="K42" s="17">
        <v>189</v>
      </c>
      <c r="L42" s="9"/>
      <c r="M42" s="6"/>
      <c r="N42" s="17">
        <f t="shared" si="1"/>
        <v>440</v>
      </c>
    </row>
    <row r="43" spans="1:14" s="18" customFormat="1" x14ac:dyDescent="0.35">
      <c r="A43" s="6">
        <v>12</v>
      </c>
      <c r="B43" s="7" t="s">
        <v>8</v>
      </c>
      <c r="C43" s="8"/>
      <c r="D43" s="8">
        <v>5</v>
      </c>
      <c r="E43" s="6">
        <v>4</v>
      </c>
      <c r="F43" s="6">
        <v>20</v>
      </c>
      <c r="G43" s="6"/>
      <c r="H43" s="6">
        <f t="shared" si="0"/>
        <v>29</v>
      </c>
      <c r="I43" s="6"/>
      <c r="J43" s="8">
        <v>220</v>
      </c>
      <c r="K43" s="17">
        <v>182</v>
      </c>
      <c r="L43" s="11"/>
      <c r="M43" s="11"/>
      <c r="N43" s="17">
        <f t="shared" si="1"/>
        <v>402</v>
      </c>
    </row>
    <row r="44" spans="1:14" s="18" customFormat="1" x14ac:dyDescent="0.35">
      <c r="A44" s="6">
        <v>14</v>
      </c>
      <c r="B44" s="7" t="s">
        <v>9</v>
      </c>
      <c r="C44" s="10"/>
      <c r="D44" s="8">
        <v>4</v>
      </c>
      <c r="E44" s="6">
        <v>5</v>
      </c>
      <c r="F44" s="6">
        <v>20</v>
      </c>
      <c r="G44" s="6"/>
      <c r="H44" s="6">
        <f t="shared" si="0"/>
        <v>29</v>
      </c>
      <c r="I44" s="6"/>
      <c r="J44" s="11">
        <v>205</v>
      </c>
      <c r="K44" s="17">
        <v>189</v>
      </c>
      <c r="L44" s="11"/>
      <c r="M44" s="11"/>
      <c r="N44" s="17">
        <f t="shared" si="1"/>
        <v>394</v>
      </c>
    </row>
    <row r="45" spans="1:14" s="18" customFormat="1" x14ac:dyDescent="0.35">
      <c r="A45" s="6">
        <v>15</v>
      </c>
      <c r="B45" s="7" t="s">
        <v>6</v>
      </c>
      <c r="C45" s="10"/>
      <c r="D45" s="8">
        <v>4</v>
      </c>
      <c r="E45" s="6">
        <v>5</v>
      </c>
      <c r="F45" s="6">
        <v>20</v>
      </c>
      <c r="G45" s="6"/>
      <c r="H45" s="6">
        <f t="shared" si="0"/>
        <v>29</v>
      </c>
      <c r="I45" s="6"/>
      <c r="J45" s="11">
        <v>193</v>
      </c>
      <c r="K45" s="17">
        <v>193</v>
      </c>
      <c r="L45" s="11"/>
      <c r="M45" s="11"/>
      <c r="N45" s="17">
        <f t="shared" si="1"/>
        <v>386</v>
      </c>
    </row>
    <row r="46" spans="1:14" s="18" customFormat="1" x14ac:dyDescent="0.35">
      <c r="A46" s="6">
        <v>13</v>
      </c>
      <c r="B46" s="7" t="s">
        <v>11</v>
      </c>
      <c r="C46" s="8"/>
      <c r="D46" s="8">
        <v>3</v>
      </c>
      <c r="E46" s="6">
        <v>4</v>
      </c>
      <c r="F46" s="6">
        <v>0</v>
      </c>
      <c r="G46" s="6"/>
      <c r="H46" s="6">
        <f t="shared" si="0"/>
        <v>7</v>
      </c>
      <c r="I46" s="6"/>
      <c r="J46" s="11">
        <v>204</v>
      </c>
      <c r="K46" s="17">
        <v>188</v>
      </c>
      <c r="L46" s="11"/>
      <c r="M46" s="11"/>
      <c r="N46" s="17">
        <f t="shared" si="1"/>
        <v>392</v>
      </c>
    </row>
    <row r="47" spans="1:14" s="18" customFormat="1" x14ac:dyDescent="0.35">
      <c r="A47" s="6">
        <v>16</v>
      </c>
      <c r="B47" s="7" t="s">
        <v>16</v>
      </c>
      <c r="C47" s="10"/>
      <c r="D47" s="8">
        <v>4</v>
      </c>
      <c r="E47" s="6">
        <v>3</v>
      </c>
      <c r="F47" s="6">
        <v>0</v>
      </c>
      <c r="G47" s="6"/>
      <c r="H47" s="6">
        <f t="shared" si="0"/>
        <v>7</v>
      </c>
      <c r="I47" s="6"/>
      <c r="J47" s="8">
        <v>207</v>
      </c>
      <c r="K47" s="17">
        <v>129</v>
      </c>
      <c r="L47" s="11"/>
      <c r="M47" s="11"/>
      <c r="N47" s="17">
        <f t="shared" si="1"/>
        <v>336</v>
      </c>
    </row>
    <row r="48" spans="1:14" s="18" customFormat="1" x14ac:dyDescent="0.35">
      <c r="A48" s="6">
        <v>18</v>
      </c>
      <c r="B48" s="18" t="s">
        <v>40</v>
      </c>
      <c r="C48" s="8"/>
      <c r="D48" s="8">
        <v>3</v>
      </c>
      <c r="E48" s="6">
        <v>3</v>
      </c>
      <c r="F48" s="6">
        <v>0</v>
      </c>
      <c r="G48" s="6"/>
      <c r="H48" s="6">
        <f t="shared" si="0"/>
        <v>6</v>
      </c>
      <c r="I48" s="6"/>
      <c r="J48" s="9">
        <v>144</v>
      </c>
      <c r="K48" s="17">
        <v>150</v>
      </c>
      <c r="L48" s="9"/>
      <c r="M48" s="6"/>
      <c r="N48" s="17">
        <f t="shared" si="1"/>
        <v>294</v>
      </c>
    </row>
    <row r="49" spans="1:14" s="18" customFormat="1" x14ac:dyDescent="0.35">
      <c r="A49" s="6">
        <v>17</v>
      </c>
      <c r="B49" s="7" t="s">
        <v>47</v>
      </c>
      <c r="C49"/>
      <c r="D49" s="8">
        <v>2</v>
      </c>
      <c r="E49" s="6">
        <v>3</v>
      </c>
      <c r="F49" s="6">
        <v>0</v>
      </c>
      <c r="G49"/>
      <c r="H49" s="6">
        <f t="shared" si="0"/>
        <v>5</v>
      </c>
      <c r="I49"/>
      <c r="J49" s="11">
        <v>143</v>
      </c>
      <c r="K49" s="13">
        <v>133</v>
      </c>
      <c r="L49"/>
      <c r="M49"/>
      <c r="N49" s="17">
        <f t="shared" si="1"/>
        <v>276</v>
      </c>
    </row>
    <row r="50" spans="1:14" s="18" customFormat="1" x14ac:dyDescent="0.35">
      <c r="A50" s="6">
        <v>19</v>
      </c>
      <c r="B50" s="7" t="s">
        <v>17</v>
      </c>
      <c r="C50" s="6"/>
      <c r="D50" s="8">
        <v>3</v>
      </c>
      <c r="E50" s="6">
        <v>2</v>
      </c>
      <c r="F50" s="6">
        <v>0</v>
      </c>
      <c r="G50" s="6"/>
      <c r="H50" s="6">
        <f t="shared" si="0"/>
        <v>5</v>
      </c>
      <c r="I50" s="6"/>
      <c r="J50" s="11">
        <v>166</v>
      </c>
      <c r="K50" s="17">
        <v>90</v>
      </c>
      <c r="L50" s="9"/>
      <c r="M50" s="6"/>
      <c r="N50" s="17">
        <f t="shared" si="1"/>
        <v>256</v>
      </c>
    </row>
    <row r="51" spans="1:14" x14ac:dyDescent="0.35">
      <c r="A51" s="6">
        <v>20</v>
      </c>
      <c r="B51" s="7" t="s">
        <v>5</v>
      </c>
      <c r="C51" s="10"/>
      <c r="D51" s="8">
        <v>2</v>
      </c>
      <c r="E51" s="6">
        <v>2</v>
      </c>
      <c r="F51" s="6">
        <v>0</v>
      </c>
      <c r="G51" s="6"/>
      <c r="H51" s="6">
        <f t="shared" si="0"/>
        <v>4</v>
      </c>
      <c r="I51" s="6"/>
      <c r="J51" s="11">
        <v>111</v>
      </c>
      <c r="K51" s="17">
        <v>87</v>
      </c>
      <c r="L51" s="11"/>
      <c r="M51" s="11"/>
      <c r="N51" s="17">
        <f t="shared" si="1"/>
        <v>198</v>
      </c>
    </row>
  </sheetData>
  <mergeCells count="3">
    <mergeCell ref="A28:N28"/>
    <mergeCell ref="D30:H30"/>
    <mergeCell ref="J30:N30"/>
  </mergeCells>
  <pageMargins left="0.7" right="0.7" top="0.75" bottom="0.75" header="0.3" footer="0.3"/>
  <pageSetup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Round 1</vt:lpstr>
      <vt:lpstr>Round 2</vt:lpstr>
      <vt:lpstr>Round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Tracey Spinner</dc:creator>
  <cp:lastModifiedBy>Tracey Spinner</cp:lastModifiedBy>
  <cp:lastPrinted>2024-11-11T14:38:00Z</cp:lastPrinted>
  <dcterms:created xsi:type="dcterms:W3CDTF">2023-09-13T12:31:32Z</dcterms:created>
  <dcterms:modified xsi:type="dcterms:W3CDTF">2024-11-12T19:06:45Z</dcterms:modified>
</cp:coreProperties>
</file>